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D:\022024\"/>
    </mc:Choice>
  </mc:AlternateContent>
  <xr:revisionPtr revIDLastSave="0" documentId="13_ncr:1_{3F8DD9CE-E09A-424F-8F7C-A395018AEA8B}" xr6:coauthVersionLast="47" xr6:coauthVersionMax="47" xr10:uidLastSave="{00000000-0000-0000-0000-000000000000}"/>
  <bookViews>
    <workbookView xWindow="-120" yWindow="-120" windowWidth="29040" windowHeight="15840"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3" l="1"/>
  <c r="F27" i="13"/>
  <c r="E27" i="13"/>
  <c r="D27" i="13"/>
  <c r="C27" i="13"/>
  <c r="B27" i="13"/>
  <c r="C48" i="5"/>
  <c r="F54" i="8"/>
  <c r="F53" i="8" s="1"/>
  <c r="E54" i="8"/>
  <c r="E53" i="8" s="1"/>
  <c r="A2" i="15" l="1"/>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F29" i="12" l="1"/>
  <c r="G29" i="12"/>
  <c r="E29" i="12"/>
  <c r="C47" i="2"/>
  <c r="C62" i="2" s="1"/>
  <c r="B47" i="2"/>
  <c r="B62" i="2" s="1"/>
  <c r="D29" i="12"/>
  <c r="C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G27" i="13"/>
  <c r="C20" i="13"/>
  <c r="D20" i="13"/>
  <c r="E20" i="13"/>
  <c r="F20" i="13"/>
  <c r="G20" i="13"/>
  <c r="B20" i="13"/>
  <c r="F28" i="10"/>
  <c r="F24" i="10"/>
  <c r="E28" i="10"/>
  <c r="E24" i="10"/>
  <c r="D28" i="10"/>
  <c r="D24" i="10"/>
  <c r="C28" i="10"/>
  <c r="C24" i="10"/>
  <c r="B28" i="10"/>
  <c r="B24" i="10"/>
  <c r="C16" i="10"/>
  <c r="D16" i="10"/>
  <c r="E16" i="10"/>
  <c r="F16" i="10"/>
  <c r="B16" i="10"/>
  <c r="C12" i="10"/>
  <c r="D12" i="10"/>
  <c r="E12" i="10"/>
  <c r="E9" i="10" s="1"/>
  <c r="F12" i="10"/>
  <c r="B21" i="10" l="1"/>
  <c r="C21" i="10"/>
  <c r="C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53" i="8"/>
  <c r="D53" i="8"/>
  <c r="G53" i="8"/>
  <c r="B53"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B53" i="5"/>
  <c r="B49" i="5"/>
  <c r="B48" i="5"/>
  <c r="D40" i="5"/>
  <c r="D37" i="5"/>
  <c r="C40" i="5"/>
  <c r="C37" i="5"/>
  <c r="B40" i="5"/>
  <c r="B37" i="5"/>
  <c r="D29" i="5"/>
  <c r="C29" i="5"/>
  <c r="B29" i="5"/>
  <c r="D17" i="5"/>
  <c r="D13" i="5"/>
  <c r="C17" i="5"/>
  <c r="C13" i="5"/>
  <c r="B13" i="5"/>
  <c r="B13" i="3"/>
  <c r="C9" i="3"/>
  <c r="B9" i="3"/>
  <c r="F75" i="2"/>
  <c r="E75" i="2"/>
  <c r="F68" i="2"/>
  <c r="E68" i="2"/>
  <c r="F63" i="2"/>
  <c r="E63" i="2"/>
  <c r="F57" i="2"/>
  <c r="E57" i="2"/>
  <c r="F42" i="2"/>
  <c r="E42" i="2"/>
  <c r="F38" i="2"/>
  <c r="E38" i="2"/>
  <c r="F31" i="2"/>
  <c r="E31" i="2"/>
  <c r="F27" i="2"/>
  <c r="E27" i="2"/>
  <c r="F23" i="2"/>
  <c r="E23" i="2"/>
  <c r="F19" i="2"/>
  <c r="E19" i="2"/>
  <c r="F9" i="2"/>
  <c r="E9" i="2"/>
  <c r="C72" i="5" l="1"/>
  <c r="C57" i="5"/>
  <c r="C59" i="5" s="1"/>
  <c r="D57" i="5"/>
  <c r="D59" i="5" s="1"/>
  <c r="D72" i="5"/>
  <c r="F63" i="8"/>
  <c r="G59" i="6"/>
  <c r="C65" i="6"/>
  <c r="G28" i="6"/>
  <c r="F8" i="3"/>
  <c r="F20" i="3" s="1"/>
  <c r="C8" i="3"/>
  <c r="C20" i="3" s="1"/>
  <c r="D41" i="6"/>
  <c r="E65" i="6"/>
  <c r="F65" i="6"/>
  <c r="G75" i="6"/>
  <c r="G27" i="9"/>
  <c r="H8" i="3"/>
  <c r="H20" i="3" s="1"/>
  <c r="C9" i="9"/>
  <c r="E63" i="8"/>
  <c r="G146" i="7"/>
  <c r="E84" i="7"/>
  <c r="G71" i="7"/>
  <c r="G62" i="7"/>
  <c r="G28" i="7"/>
  <c r="C9" i="7"/>
  <c r="F41" i="6"/>
  <c r="C41" i="6"/>
  <c r="D8" i="3"/>
  <c r="D20" i="3" s="1"/>
  <c r="E79" i="2"/>
  <c r="F79" i="2"/>
  <c r="F47" i="2"/>
  <c r="F59" i="2" s="1"/>
  <c r="E47" i="2"/>
  <c r="E59" i="2" s="1"/>
  <c r="K20" i="4"/>
  <c r="E20" i="4"/>
  <c r="I20" i="4"/>
  <c r="C43" i="9"/>
  <c r="B43" i="9"/>
  <c r="D9" i="9"/>
  <c r="E9" i="9"/>
  <c r="G9" i="9"/>
  <c r="B9" i="9"/>
  <c r="D43" i="9"/>
  <c r="E43" i="9"/>
  <c r="G43" i="9"/>
  <c r="B63" i="8"/>
  <c r="D63" i="8"/>
  <c r="C63" i="8"/>
  <c r="G63" i="8"/>
  <c r="G123" i="7"/>
  <c r="B84" i="7"/>
  <c r="C84" i="7"/>
  <c r="G18" i="7"/>
  <c r="G38" i="7"/>
  <c r="G75" i="7"/>
  <c r="G93" i="7"/>
  <c r="G133" i="7"/>
  <c r="G150" i="7"/>
  <c r="B9" i="7"/>
  <c r="D84" i="7"/>
  <c r="E9" i="7"/>
  <c r="F84" i="7"/>
  <c r="G58" i="7"/>
  <c r="G113" i="7"/>
  <c r="G137" i="7"/>
  <c r="B41" i="6"/>
  <c r="B65" i="6"/>
  <c r="G54" i="6"/>
  <c r="D65" i="6"/>
  <c r="E41" i="6"/>
  <c r="B44" i="5"/>
  <c r="B11" i="5" s="1"/>
  <c r="B8" i="5" s="1"/>
  <c r="B21" i="5" s="1"/>
  <c r="B23" i="5" s="1"/>
  <c r="B25" i="5" s="1"/>
  <c r="B33" i="5" s="1"/>
  <c r="D44" i="5"/>
  <c r="D11" i="5" s="1"/>
  <c r="D8" i="5" s="1"/>
  <c r="D21" i="5" s="1"/>
  <c r="D23" i="5" s="1"/>
  <c r="D25" i="5" s="1"/>
  <c r="D33" i="5" s="1"/>
  <c r="B72" i="5"/>
  <c r="B74" i="5" s="1"/>
  <c r="C44" i="5"/>
  <c r="C11" i="5" s="1"/>
  <c r="C8" i="5" s="1"/>
  <c r="C21" i="5" s="1"/>
  <c r="C23" i="5" s="1"/>
  <c r="C25" i="5" s="1"/>
  <c r="C33" i="5" s="1"/>
  <c r="B57" i="5"/>
  <c r="B59" i="5" s="1"/>
  <c r="C74" i="5"/>
  <c r="D74" i="5"/>
  <c r="J20" i="4"/>
  <c r="G20" i="4"/>
  <c r="H20" i="4"/>
  <c r="G8" i="3"/>
  <c r="G20" i="3" s="1"/>
  <c r="F43" i="9"/>
  <c r="F9" i="9"/>
  <c r="E8" i="3"/>
  <c r="E20" i="3" s="1"/>
  <c r="B8" i="3"/>
  <c r="B20" i="3" s="1"/>
  <c r="G103" i="7"/>
  <c r="G85" i="7"/>
  <c r="G48" i="7"/>
  <c r="G10" i="7"/>
  <c r="F9" i="7"/>
  <c r="D9" i="7"/>
  <c r="G45" i="6"/>
  <c r="G16" i="6"/>
  <c r="G37" i="6"/>
  <c r="E77" i="9" l="1"/>
  <c r="C70" i="6"/>
  <c r="F70" i="6"/>
  <c r="E70" i="6"/>
  <c r="G41" i="6"/>
  <c r="G42" i="6" s="1"/>
  <c r="D70" i="6"/>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30" i="13"/>
  <c r="G31" i="10"/>
  <c r="G30" i="10"/>
  <c r="G29" i="10"/>
  <c r="G27" i="10"/>
  <c r="G26" i="10"/>
  <c r="G25" i="10"/>
  <c r="G23" i="10"/>
  <c r="G22" i="10"/>
  <c r="G11" i="10"/>
  <c r="G13" i="10"/>
  <c r="G14" i="10"/>
  <c r="G15" i="10"/>
  <c r="G17" i="10"/>
  <c r="G18" i="10"/>
  <c r="G19" i="10"/>
  <c r="G10" i="10"/>
  <c r="F21" i="10"/>
  <c r="F33" i="10" s="1"/>
  <c r="E21" i="10"/>
  <c r="E33" i="10" s="1"/>
  <c r="D21" i="10"/>
  <c r="D33" i="10" s="1"/>
  <c r="C33" i="10"/>
  <c r="B33" i="10"/>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24" i="10"/>
  <c r="C31" i="11"/>
  <c r="G31" i="11"/>
  <c r="B31" i="11"/>
  <c r="F31" i="11"/>
  <c r="D31" i="11"/>
  <c r="E31" i="11"/>
  <c r="G9" i="10" l="1"/>
  <c r="G21" i="10"/>
  <c r="G33" i="10" s="1"/>
</calcChain>
</file>

<file path=xl/sharedStrings.xml><?xml version="1.0" encoding="utf-8"?>
<sst xmlns="http://schemas.openxmlformats.org/spreadsheetml/2006/main" count="842" uniqueCount="596">
  <si>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</si>
  <si>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</si>
  <si>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</si>
  <si>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</si>
  <si>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</si>
  <si>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</si>
  <si>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</si>
  <si>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</si>
  <si>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</si>
  <si>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</si>
  <si>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</si>
  <si>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</si>
  <si>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</si>
  <si>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</si>
  <si>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</si>
  <si>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</si>
  <si>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</si>
  <si>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</si>
  <si>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</si>
  <si>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</si>
  <si>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</si>
  <si>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</si>
  <si>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</si>
  <si>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</si>
  <si>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</si>
  <si>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</si>
  <si>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</si>
  <si>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</si>
  <si>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</si>
  <si>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</si>
  <si>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</si>
  <si>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</si>
  <si>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</si>
  <si>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</si>
  <si>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</si>
  <si>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</si>
  <si>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</si>
  <si>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</si>
  <si>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</si>
  <si>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</si>
  <si>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</si>
  <si>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</si>
  <si>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</si>
  <si>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</si>
  <si>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</si>
  <si>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</si>
  <si>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</si>
  <si>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</si>
  <si>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</si>
  <si>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</si>
  <si>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</si>
  <si>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</si>
  <si>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</si>
  <si>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</si>
  <si>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</si>
  <si>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</si>
  <si>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</si>
  <si>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</si>
  <si>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</si>
  <si>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</si>
  <si>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</si>
  <si>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</si>
  <si>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</si>
  <si>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</si>
  <si>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</si>
  <si>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</si>
  <si>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</si>
  <si>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</si>
  <si>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</si>
  <si>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</si>
  <si>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</si>
  <si>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</si>
  <si>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</si>
  <si>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</si>
  <si>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</si>
  <si>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</si>
  <si>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</si>
  <si>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</si>
  <si>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</si>
  <si>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</si>
  <si>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</si>
  <si>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</si>
  <si>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</si>
  <si>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</si>
  <si>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</si>
  <si>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</si>
  <si>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</si>
  <si>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</si>
  <si>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</si>
  <si>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</si>
  <si>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</si>
  <si>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</si>
  <si>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</si>
  <si>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</si>
  <si>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</si>
  <si>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</si>
  <si>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</si>
  <si>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</si>
  <si>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</si>
  <si>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</si>
  <si>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</si>
  <si>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</si>
  <si>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</si>
  <si>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</si>
  <si>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</si>
  <si>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</si>
  <si>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</si>
  <si>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</si>
  <si>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</si>
  <si>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</si>
  <si>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</si>
  <si>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</si>
  <si>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</si>
  <si>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</si>
  <si>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</si>
  <si>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</si>
  <si>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</si>
  <si>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</si>
  <si>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</si>
  <si>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</si>
  <si>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</si>
  <si>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</si>
  <si>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</si>
  <si>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</si>
  <si>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</si>
  <si>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</si>
  <si>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</si>
  <si>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</si>
  <si>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</si>
  <si>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</si>
  <si>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</si>
  <si>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</si>
  <si>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</si>
  <si>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</si>
  <si>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</si>
  <si>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</si>
  <si>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</si>
  <si>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</si>
  <si>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</si>
  <si>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</si>
  <si>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</si>
  <si>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</si>
  <si>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</si>
  <si>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</si>
  <si>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</si>
  <si>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</si>
  <si>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</si>
  <si>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</si>
  <si>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</si>
  <si>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</si>
  <si>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</si>
  <si>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</si>
  <si>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</si>
  <si>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</si>
  <si>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</si>
  <si>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</si>
  <si>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</si>
  <si>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</si>
  <si>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</si>
  <si>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</si>
  <si>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</si>
  <si>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</si>
  <si>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</si>
  <si>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</si>
  <si>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</si>
  <si>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</si>
  <si>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</si>
  <si>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</si>
  <si>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</si>
  <si>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</si>
  <si>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</si>
  <si>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</si>
  <si>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</si>
  <si>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</si>
  <si>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</si>
  <si>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</si>
  <si>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</si>
  <si>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</si>
  <si>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</si>
  <si>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</si>
  <si>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</si>
  <si>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</si>
  <si>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</si>
  <si>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</si>
  <si>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</si>
  <si>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</si>
  <si>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</si>
  <si>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</si>
  <si>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</si>
  <si>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</si>
  <si>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</si>
  <si>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</si>
  <si>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</si>
  <si>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</si>
  <si>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</si>
  <si>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</si>
  <si>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</si>
  <si>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</si>
  <si>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</si>
  <si>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</si>
  <si>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</si>
  <si>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</si>
  <si>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</si>
  <si>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</si>
  <si>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</si>
  <si>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</si>
  <si>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</si>
  <si>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</si>
  <si>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</si>
  <si>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</si>
  <si>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</si>
  <si>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</si>
  <si>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</si>
  <si>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</si>
  <si>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</si>
  <si>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</si>
  <si>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</si>
  <si>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</si>
  <si>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</si>
  <si>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</si>
  <si>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</si>
  <si>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</si>
  <si>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</si>
  <si>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</si>
  <si>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</si>
  <si>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</si>
  <si>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</si>
  <si>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</si>
  <si>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</si>
  <si>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</si>
  <si>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</si>
  <si>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</si>
  <si>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</si>
  <si>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</si>
  <si>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</si>
  <si>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</si>
  <si>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</si>
  <si>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</si>
  <si>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</si>
  <si>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</si>
  <si>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</si>
  <si>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</si>
  <si>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</si>
  <si>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</si>
  <si>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</si>
  <si>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</si>
  <si>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</si>
  <si>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</si>
  <si>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</si>
  <si>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</si>
  <si>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</si>
  <si>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</si>
  <si>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</si>
  <si>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</si>
  <si>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</si>
  <si>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</si>
  <si>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</si>
  <si>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</si>
  <si>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</si>
  <si>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</si>
  <si>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</si>
  <si>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</si>
  <si>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</si>
  <si>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</si>
  <si>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</si>
  <si>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</si>
  <si>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</si>
  <si>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</si>
  <si>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</si>
  <si>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</si>
  <si>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</si>
  <si>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</si>
  <si>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</si>
  <si>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</si>
  <si>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</si>
  <si>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</si>
  <si>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</si>
  <si>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</si>
  <si>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</si>
  <si>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</si>
  <si>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</si>
  <si>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</si>
  <si>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</si>
  <si>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</si>
  <si>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</si>
  <si>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</si>
  <si>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</si>
  <si>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</si>
  <si>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</si>
  <si>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</si>
  <si>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</si>
  <si>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</si>
  <si>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</si>
  <si>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</si>
  <si>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</si>
  <si>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</si>
  <si>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</si>
  <si>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</si>
  <si>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</si>
  <si>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</si>
  <si>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</si>
  <si>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</si>
  <si>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</si>
  <si>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</si>
  <si>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</si>
  <si>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</si>
  <si>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</si>
  <si>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</si>
  <si>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</si>
  <si>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</si>
  <si>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</si>
  <si>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</si>
  <si>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</si>
  <si>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</si>
  <si>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</si>
  <si>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</si>
  <si>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</si>
  <si>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</si>
  <si>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</si>
  <si>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</si>
  <si>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</si>
  <si>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</si>
  <si>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</si>
  <si>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</si>
  <si>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</si>
  <si>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</si>
  <si>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</si>
  <si>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</si>
  <si>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</si>
  <si>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</si>
  <si>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</si>
  <si>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</si>
  <si>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</si>
  <si>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</si>
  <si>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</si>
  <si>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</si>
  <si>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</si>
  <si>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</si>
  <si>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</si>
  <si>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</si>
  <si>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</si>
  <si>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</si>
  <si>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</si>
  <si>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</si>
  <si>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</si>
  <si>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</si>
  <si>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</si>
  <si>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</si>
  <si>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</si>
  <si>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</si>
  <si>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</si>
  <si>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</si>
  <si>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</si>
  <si>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</si>
  <si>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</si>
  <si>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</si>
  <si>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</si>
  <si>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</si>
  <si>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</si>
  <si>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</si>
  <si>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</si>
  <si>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</si>
  <si>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</si>
  <si>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</si>
  <si>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</si>
  <si>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</si>
  <si>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</si>
  <si>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</si>
  <si>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</si>
  <si>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</si>
  <si>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</si>
  <si>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</si>
  <si>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</si>
  <si>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</si>
  <si>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</si>
  <si>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</si>
  <si>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</si>
  <si>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</si>
  <si>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</si>
  <si>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</si>
  <si>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</si>
  <si>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</si>
  <si>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</si>
  <si>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</si>
  <si>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</si>
  <si>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</si>
  <si>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</si>
  <si>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</si>
  <si>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</si>
  <si>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</si>
  <si>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</si>
  <si>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</si>
  <si>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</si>
  <si>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</si>
  <si>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</si>
  <si>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</si>
  <si>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</si>
  <si>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</si>
  <si>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</si>
  <si>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</si>
  <si>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</si>
  <si>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</si>
  <si>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</si>
  <si>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</si>
  <si>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</si>
  <si>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</si>
  <si>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</si>
  <si>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</si>
  <si>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</si>
  <si>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</si>
  <si>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</si>
  <si>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</si>
  <si>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</si>
  <si>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</si>
  <si>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</si>
  <si>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</si>
  <si>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</si>
  <si>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</si>
  <si>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</si>
  <si>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</si>
  <si>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</si>
  <si>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</si>
  <si>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</si>
  <si>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</si>
  <si>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</si>
  <si>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</si>
  <si>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</si>
  <si>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</si>
  <si>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</si>
  <si>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</si>
  <si>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</si>
  <si>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</si>
  <si>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</si>
  <si>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</si>
  <si>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</si>
  <si>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</si>
  <si>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</si>
  <si>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</si>
  <si>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</si>
  <si>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</si>
  <si>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</si>
  <si>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</si>
  <si>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</si>
  <si>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</si>
  <si>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</si>
  <si>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</si>
  <si>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</si>
  <si>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</si>
  <si>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</si>
  <si>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</si>
  <si>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</si>
  <si>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</si>
  <si>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</si>
  <si>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</si>
  <si>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</si>
  <si>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</si>
  <si>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</si>
  <si>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</si>
  <si>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</si>
  <si>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</si>
  <si>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</si>
  <si>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</si>
  <si>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</si>
  <si>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</si>
  <si>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</si>
  <si>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</si>
  <si>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</si>
  <si>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</si>
  <si>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</si>
  <si>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</si>
  <si>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</si>
  <si>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</si>
  <si>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</si>
  <si>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</si>
  <si>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</si>
  <si>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</si>
  <si>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</si>
  <si>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</si>
  <si>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</si>
  <si>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</si>
  <si>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</si>
  <si>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</si>
  <si>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</si>
  <si>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</si>
  <si>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</si>
  <si>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</si>
  <si>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</si>
  <si>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</si>
  <si>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</si>
  <si>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</si>
  <si>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</si>
  <si>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</si>
  <si>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</si>
  <si>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</si>
  <si>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</si>
  <si>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</si>
  <si>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</si>
  <si>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</si>
  <si>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</si>
  <si>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</si>
  <si>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</si>
  <si>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</si>
  <si>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</si>
  <si>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</si>
  <si>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</si>
  <si>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</si>
  <si>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</si>
  <si>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</si>
  <si>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</si>
  <si>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</si>
  <si>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</si>
  <si>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</si>
  <si>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</si>
  <si>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</si>
  <si>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</si>
  <si>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</si>
  <si>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</si>
  <si>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</si>
  <si>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</si>
  <si>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</si>
  <si>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</si>
  <si>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</si>
  <si>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</si>
  <si>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</si>
  <si>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</si>
  <si>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</si>
  <si>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</si>
  <si>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</si>
  <si>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</si>
  <si>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</si>
  <si>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</si>
  <si>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</si>
  <si>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</si>
  <si>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</si>
  <si>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</si>
  <si>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</si>
  <si>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</si>
  <si>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</si>
  <si>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</si>
  <si>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</si>
  <si>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</si>
  <si>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</si>
  <si>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</si>
  <si>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</si>
  <si>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</si>
  <si>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</si>
  <si>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</si>
  <si>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MUNICIPIO DE ACAMBARO, GTO.</t>
  </si>
  <si>
    <t>AL 31 DE DICIEMBRE DE 2023  Y AL 30 DE JUNIO DEL 2024</t>
  </si>
  <si>
    <t>DEL 1 DE ENERO DEL 2024 AL 30 DE JUNIO DEL 2024</t>
  </si>
  <si>
    <t>03242 FONDO 1 EJERCICIO 2024</t>
  </si>
  <si>
    <t>03342 FONDO 2 EJERCICIO 2024</t>
  </si>
  <si>
    <t>03419 CONVENIOS FEDERALES 2024</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</si>
  <si>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</si>
  <si>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</si>
  <si>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</si>
  <si>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</si>
  <si>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</si>
  <si>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</si>
  <si>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</si>
  <si>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</si>
  <si>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</si>
  <si>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</si>
  <si>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</si>
  <si>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</si>
  <si>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</si>
  <si>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</si>
  <si>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</si>
  <si>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</si>
  <si>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</si>
  <si>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</si>
  <si>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PROCURADURIA AUXILIAR EN MATERIA DE ASIS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</si>
  <si>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</si>
  <si>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</si>
  <si>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</si>
  <si>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</si>
  <si>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</si>
  <si>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</si>
  <si>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</si>
  <si>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</si>
  <si>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</si>
  <si>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</si>
  <si>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</si>
  <si>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</si>
  <si>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</si>
  <si>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</si>
  <si>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</si>
  <si>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</si>
  <si>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</si>
  <si>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03241 FONDO 1 EJERCICIO 2023</t>
  </si>
  <si>
    <t>03407 APORTACIONES FEDERALES Y ESTATALES</t>
  </si>
  <si>
    <t>03417 CONVENIOS ESTATALES 2023</t>
  </si>
  <si>
    <t>03418 CONVENIOS ESTATALES 2024</t>
  </si>
  <si>
    <t>C. Crédito 3</t>
  </si>
  <si>
    <t>NO APLICA</t>
  </si>
  <si>
    <t>NO APLICA Reg. Patronal ante el IMSS B4010261104/767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</si>
</sst>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sz val="9"/>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92">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4" fillId="0" borderId="0" xfId="0" applyFont="1" applyAlignment="1">
      <alignment vertical="center"/>
    </xf>
    <xf numFmtId="0" fontId="17" fillId="0" borderId="14" xfId="0" applyFont="1" applyBorder="1" applyAlignment="1" applyProtection="1">
      <alignment vertical="center"/>
      <protection locked="0"/>
    </xf>
    <xf numFmtId="0" fontId="0" fillId="3" borderId="14" xfId="0" applyFill="1" applyBorder="1" applyAlignment="1" applyProtection="1">
      <alignment vertical="center"/>
      <protection locked="0"/>
    </xf>
    <xf numFmtId="0" fontId="18" fillId="0" borderId="0" xfId="0" applyFont="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stecad\Ofs2024\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tabSelected="1" zoomScaleNormal="100" workbookViewId="0">
      <selection sqref="A1:F84"/>
    </sheetView>
  </sheetViews>
  <sheetFormatPr baseColWidth="10" defaultColWidth="11" defaultRowHeight="15" x14ac:dyDescent="0.25"/>
  <cols>
    <col min="1" max="1" width="88.28515625" customWidth="1"/>
    <col min="2" max="2" width="16.85546875" customWidth="1"/>
    <col min="3" max="3" width="15.7109375" customWidth="1"/>
    <col min="4" max="4" width="89.7109375" customWidth="1"/>
    <col min="5" max="5" width="14.7109375" customWidth="1"/>
    <col min="6" max="6" width="15" customWidth="1"/>
  </cols>
  <sheetData>
    <row r="1" spans="1:6" ht="40.9" customHeight="1" x14ac:dyDescent="0.25">
      <c r="A1" s="161" t="s">
        <v>0</v>
      </c>
      <c r="B1" s="162"/>
      <c r="C1" s="162"/>
      <c r="D1" s="162"/>
      <c r="E1" s="162"/>
      <c r="F1" s="163"/>
    </row>
    <row r="2" spans="1:6" ht="15" customHeight="1" x14ac:dyDescent="0.25">
      <c r="A2" s="112" t="s">
        <v>547</v>
      </c>
      <c r="B2" s="113"/>
      <c r="C2" s="113"/>
      <c r="D2" s="113"/>
      <c r="E2" s="113"/>
      <c r="F2" s="114"/>
    </row>
    <row r="3" spans="1:6" ht="15" customHeight="1" x14ac:dyDescent="0.25">
      <c r="A3" s="115" t="s">
        <v>1</v>
      </c>
      <c r="B3" s="116"/>
      <c r="C3" s="116"/>
      <c r="D3" s="116"/>
      <c r="E3" s="116"/>
      <c r="F3" s="117"/>
    </row>
    <row r="4" spans="1:6" ht="12.95" customHeight="1" x14ac:dyDescent="0.25">
      <c r="A4" s="115" t="s">
        <v>548</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537</v>
      </c>
      <c r="C6" s="1" t="s">
        <v>538</v>
      </c>
      <c r="D6" s="43" t="s">
        <v>4</v>
      </c>
      <c r="E6" s="42" t="s">
        <v>537</v>
      </c>
      <c r="F6" s="1" t="s">
        <v>538</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76360918.370000005</v>
      </c>
      <c r="C9" s="61">
        <f>SUM(C10:C16)</f>
        <v>88638449.5</v>
      </c>
      <c r="D9" s="47" t="s">
        <v>10</v>
      </c>
      <c r="E9" s="48">
        <f>SUM(E10:E18)</f>
        <v>42494764.769999996</v>
      </c>
      <c r="F9" s="48">
        <f>SUM(F10:F18)</f>
        <v>52526048.679999992</v>
      </c>
    </row>
    <row r="10" spans="1:6" x14ac:dyDescent="0.25">
      <c r="A10" s="49" t="s">
        <v>11</v>
      </c>
      <c r="B10" s="61">
        <v>29828.5</v>
      </c>
      <c r="C10" s="61">
        <v>24000</v>
      </c>
      <c r="D10" s="49" t="s">
        <v>12</v>
      </c>
      <c r="E10" s="61">
        <v>0</v>
      </c>
      <c r="F10" s="48">
        <v>0</v>
      </c>
    </row>
    <row r="11" spans="1:6" x14ac:dyDescent="0.25">
      <c r="A11" s="49" t="s">
        <v>13</v>
      </c>
      <c r="B11" s="61">
        <v>76331089.870000005</v>
      </c>
      <c r="C11" s="61">
        <v>88614449.5</v>
      </c>
      <c r="D11" s="49" t="s">
        <v>14</v>
      </c>
      <c r="E11" s="61">
        <v>3183584.63</v>
      </c>
      <c r="F11" s="48">
        <v>8278263.46</v>
      </c>
    </row>
    <row r="12" spans="1:6" x14ac:dyDescent="0.25">
      <c r="A12" s="49" t="s">
        <v>15</v>
      </c>
      <c r="B12" s="61">
        <v>0</v>
      </c>
      <c r="C12" s="61">
        <v>0</v>
      </c>
      <c r="D12" s="49" t="s">
        <v>16</v>
      </c>
      <c r="E12" s="61">
        <v>3081827.67</v>
      </c>
      <c r="F12" s="48">
        <v>2946377.57</v>
      </c>
    </row>
    <row r="13" spans="1:6" x14ac:dyDescent="0.25">
      <c r="A13" s="49" t="s">
        <v>17</v>
      </c>
      <c r="B13" s="61">
        <v>0</v>
      </c>
      <c r="C13" s="61">
        <v>0</v>
      </c>
      <c r="D13" s="49" t="s">
        <v>18</v>
      </c>
      <c r="E13" s="61">
        <v>1252392.1100000001</v>
      </c>
      <c r="F13" s="48">
        <v>2545729.86</v>
      </c>
    </row>
    <row r="14" spans="1:6" x14ac:dyDescent="0.25">
      <c r="A14" s="49" t="s">
        <v>19</v>
      </c>
      <c r="B14" s="61">
        <v>0</v>
      </c>
      <c r="C14" s="61">
        <v>0</v>
      </c>
      <c r="D14" s="49" t="s">
        <v>20</v>
      </c>
      <c r="E14" s="61">
        <v>0</v>
      </c>
      <c r="F14" s="48">
        <v>0</v>
      </c>
    </row>
    <row r="15" spans="1:6" x14ac:dyDescent="0.25">
      <c r="A15" s="49" t="s">
        <v>21</v>
      </c>
      <c r="B15" s="61">
        <v>0</v>
      </c>
      <c r="C15" s="61">
        <v>0</v>
      </c>
      <c r="D15" s="49" t="s">
        <v>22</v>
      </c>
      <c r="E15" s="61">
        <v>0</v>
      </c>
      <c r="F15" s="48">
        <v>0</v>
      </c>
    </row>
    <row r="16" spans="1:6" x14ac:dyDescent="0.25">
      <c r="A16" s="49" t="s">
        <v>23</v>
      </c>
      <c r="B16" s="61">
        <v>0</v>
      </c>
      <c r="C16" s="61">
        <v>0</v>
      </c>
      <c r="D16" s="49" t="s">
        <v>24</v>
      </c>
      <c r="E16" s="61">
        <v>3475739.48</v>
      </c>
      <c r="F16" s="48">
        <v>5194220.49</v>
      </c>
    </row>
    <row r="17" spans="1:6" x14ac:dyDescent="0.25">
      <c r="A17" s="47" t="s">
        <v>25</v>
      </c>
      <c r="B17" s="61">
        <f>SUM(B18:B24)</f>
        <v>94242838.569999993</v>
      </c>
      <c r="C17" s="61">
        <f>SUM(C18:C24)</f>
        <v>95570951.980000004</v>
      </c>
      <c r="D17" s="49" t="s">
        <v>26</v>
      </c>
      <c r="E17" s="61">
        <v>0</v>
      </c>
      <c r="F17" s="48">
        <v>0</v>
      </c>
    </row>
    <row r="18" spans="1:6" x14ac:dyDescent="0.25">
      <c r="A18" s="49" t="s">
        <v>27</v>
      </c>
      <c r="B18" s="61">
        <v>0</v>
      </c>
      <c r="C18" s="61">
        <v>0</v>
      </c>
      <c r="D18" s="49" t="s">
        <v>28</v>
      </c>
      <c r="E18" s="61">
        <v>31501220.879999999</v>
      </c>
      <c r="F18" s="48">
        <v>33561457.299999997</v>
      </c>
    </row>
    <row r="19" spans="1:6" x14ac:dyDescent="0.25">
      <c r="A19" s="49" t="s">
        <v>29</v>
      </c>
      <c r="B19" s="61">
        <v>57697610.770000003</v>
      </c>
      <c r="C19" s="61">
        <v>59022050.890000001</v>
      </c>
      <c r="D19" s="47" t="s">
        <v>30</v>
      </c>
      <c r="E19" s="48">
        <f>SUM(E20:E22)</f>
        <v>0</v>
      </c>
      <c r="F19" s="48">
        <f>SUM(F20:F22)</f>
        <v>0</v>
      </c>
    </row>
    <row r="20" spans="1:6" x14ac:dyDescent="0.25">
      <c r="A20" s="49" t="s">
        <v>31</v>
      </c>
      <c r="B20" s="61">
        <v>36516476.799999997</v>
      </c>
      <c r="C20" s="61">
        <v>36544963.57</v>
      </c>
      <c r="D20" s="49" t="s">
        <v>32</v>
      </c>
      <c r="E20" s="61">
        <v>0</v>
      </c>
      <c r="F20" s="48">
        <v>0</v>
      </c>
    </row>
    <row r="21" spans="1:6" x14ac:dyDescent="0.25">
      <c r="A21" s="49" t="s">
        <v>33</v>
      </c>
      <c r="B21" s="61">
        <v>0</v>
      </c>
      <c r="C21" s="61">
        <v>437.52</v>
      </c>
      <c r="D21" s="49" t="s">
        <v>34</v>
      </c>
      <c r="E21" s="61">
        <v>0</v>
      </c>
      <c r="F21" s="48">
        <v>0</v>
      </c>
    </row>
    <row r="22" spans="1:6" x14ac:dyDescent="0.25">
      <c r="A22" s="49" t="s">
        <v>35</v>
      </c>
      <c r="B22" s="61">
        <v>28751</v>
      </c>
      <c r="C22" s="61">
        <v>3500</v>
      </c>
      <c r="D22" s="49" t="s">
        <v>36</v>
      </c>
      <c r="E22" s="61">
        <v>0</v>
      </c>
      <c r="F22" s="48">
        <v>0</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40730672.93</v>
      </c>
      <c r="C25" s="61">
        <f>SUM(C26:C30)</f>
        <v>34223046.600000001</v>
      </c>
      <c r="D25" s="49" t="s">
        <v>42</v>
      </c>
      <c r="E25" s="61">
        <v>0</v>
      </c>
      <c r="F25" s="48">
        <v>0</v>
      </c>
    </row>
    <row r="26" spans="1:6" x14ac:dyDescent="0.25">
      <c r="A26" s="49" t="s">
        <v>43</v>
      </c>
      <c r="B26" s="61">
        <v>7202183.7199999997</v>
      </c>
      <c r="C26" s="61">
        <v>567437.14</v>
      </c>
      <c r="D26" s="47" t="s">
        <v>44</v>
      </c>
      <c r="E26" s="61">
        <v>0</v>
      </c>
      <c r="F26" s="48">
        <v>0</v>
      </c>
    </row>
    <row r="27" spans="1:6" x14ac:dyDescent="0.25">
      <c r="A27" s="49" t="s">
        <v>45</v>
      </c>
      <c r="B27" s="61">
        <v>0</v>
      </c>
      <c r="C27" s="61">
        <v>0</v>
      </c>
      <c r="D27" s="47" t="s">
        <v>46</v>
      </c>
      <c r="E27" s="48">
        <f>SUM(E28:E30)</f>
        <v>0</v>
      </c>
      <c r="F27" s="48">
        <f>SUM(F28:F30)</f>
        <v>0</v>
      </c>
    </row>
    <row r="28" spans="1:6" x14ac:dyDescent="0.25">
      <c r="A28" s="49" t="s">
        <v>47</v>
      </c>
      <c r="B28" s="61">
        <v>0</v>
      </c>
      <c r="C28" s="61">
        <v>0</v>
      </c>
      <c r="D28" s="49" t="s">
        <v>48</v>
      </c>
      <c r="E28" s="61">
        <v>0</v>
      </c>
      <c r="F28" s="48">
        <v>0</v>
      </c>
    </row>
    <row r="29" spans="1:6" x14ac:dyDescent="0.25">
      <c r="A29" s="49" t="s">
        <v>49</v>
      </c>
      <c r="B29" s="61">
        <v>33390165.960000001</v>
      </c>
      <c r="C29" s="61">
        <v>33517286.210000001</v>
      </c>
      <c r="D29" s="49" t="s">
        <v>50</v>
      </c>
      <c r="E29" s="61">
        <v>0</v>
      </c>
      <c r="F29" s="48">
        <v>0</v>
      </c>
    </row>
    <row r="30" spans="1:6" x14ac:dyDescent="0.25">
      <c r="A30" s="49" t="s">
        <v>51</v>
      </c>
      <c r="B30" s="61">
        <v>138323.25</v>
      </c>
      <c r="C30" s="61">
        <v>138323.25</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511466.52</v>
      </c>
      <c r="C37" s="61">
        <v>493405.45</v>
      </c>
      <c r="D37" s="49" t="s">
        <v>66</v>
      </c>
      <c r="E37" s="61">
        <v>0</v>
      </c>
      <c r="F37" s="48">
        <v>0</v>
      </c>
    </row>
    <row r="38" spans="1:6" x14ac:dyDescent="0.25">
      <c r="A38" s="47" t="s">
        <v>496</v>
      </c>
      <c r="B38" s="61">
        <f>SUM(B39:B40)</f>
        <v>0</v>
      </c>
      <c r="C38" s="61">
        <f>SUM(C39:C40)</f>
        <v>0</v>
      </c>
      <c r="D38" s="47" t="s">
        <v>67</v>
      </c>
      <c r="E38" s="48">
        <f>SUM(E39:E41)</f>
        <v>0</v>
      </c>
      <c r="F38" s="48">
        <f>SUM(F39:F41)</f>
        <v>0</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0</v>
      </c>
      <c r="F41" s="48">
        <v>0</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B9+B17+B25+B31+B38+B41+B37</f>
        <v>211845896.39000002</v>
      </c>
      <c r="C47" s="12">
        <f>C9+C17+C25+C31+C38+C41+C37</f>
        <v>218925853.53</v>
      </c>
      <c r="D47" s="2" t="s">
        <v>83</v>
      </c>
      <c r="E47" s="4">
        <f>E9+E19+E23+E26+E27+E31+E38+E42</f>
        <v>42494764.769999996</v>
      </c>
      <c r="F47" s="4">
        <f>F9+F19+F23+F26+F27+F31+F38+F42</f>
        <v>52526048.679999992</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0</v>
      </c>
      <c r="F50" s="48">
        <v>0</v>
      </c>
    </row>
    <row r="51" spans="1:6" x14ac:dyDescent="0.25">
      <c r="A51" s="47" t="s">
        <v>88</v>
      </c>
      <c r="B51" s="61">
        <v>0</v>
      </c>
      <c r="C51" s="61">
        <v>0</v>
      </c>
      <c r="D51" s="47" t="s">
        <v>89</v>
      </c>
      <c r="E51" s="61">
        <v>0</v>
      </c>
      <c r="F51" s="48">
        <v>0</v>
      </c>
    </row>
    <row r="52" spans="1:6" x14ac:dyDescent="0.25">
      <c r="A52" s="47" t="s">
        <v>90</v>
      </c>
      <c r="B52" s="61">
        <v>690392764.17999995</v>
      </c>
      <c r="C52" s="61">
        <v>709348569.73000002</v>
      </c>
      <c r="D52" s="47" t="s">
        <v>91</v>
      </c>
      <c r="E52" s="61">
        <v>0</v>
      </c>
      <c r="F52" s="48">
        <v>0</v>
      </c>
    </row>
    <row r="53" spans="1:6" x14ac:dyDescent="0.25">
      <c r="A53" s="47" t="s">
        <v>92</v>
      </c>
      <c r="B53" s="61">
        <v>100285957.36</v>
      </c>
      <c r="C53" s="61">
        <v>95436681.879999995</v>
      </c>
      <c r="D53" s="47" t="s">
        <v>93</v>
      </c>
      <c r="E53" s="61">
        <v>0</v>
      </c>
      <c r="F53" s="48">
        <v>0</v>
      </c>
    </row>
    <row r="54" spans="1:6" x14ac:dyDescent="0.25">
      <c r="A54" s="47" t="s">
        <v>94</v>
      </c>
      <c r="B54" s="61">
        <v>1011282.23</v>
      </c>
      <c r="C54" s="61">
        <v>1182277.6299999999</v>
      </c>
      <c r="D54" s="47" t="s">
        <v>95</v>
      </c>
      <c r="E54" s="61">
        <v>0</v>
      </c>
      <c r="F54" s="48">
        <v>0</v>
      </c>
    </row>
    <row r="55" spans="1:6" x14ac:dyDescent="0.25">
      <c r="A55" s="47" t="s">
        <v>96</v>
      </c>
      <c r="B55" s="61">
        <v>-105054423.45999999</v>
      </c>
      <c r="C55" s="61">
        <v>-105054423.45999999</v>
      </c>
      <c r="D55" s="51" t="s">
        <v>97</v>
      </c>
      <c r="E55" s="61">
        <v>0</v>
      </c>
      <c r="F55" s="48">
        <v>0</v>
      </c>
    </row>
    <row r="56" spans="1:6" x14ac:dyDescent="0.25">
      <c r="A56" s="47" t="s">
        <v>98</v>
      </c>
      <c r="B56" s="61">
        <v>6819447.4100000001</v>
      </c>
      <c r="C56" s="61">
        <v>6471828.5499999998</v>
      </c>
      <c r="D56" s="46"/>
      <c r="E56" s="50"/>
      <c r="F56" s="50"/>
    </row>
    <row r="57" spans="1:6" x14ac:dyDescent="0.25">
      <c r="A57" s="47" t="s">
        <v>99</v>
      </c>
      <c r="B57" s="61">
        <v>0</v>
      </c>
      <c r="C57" s="61">
        <v>0</v>
      </c>
      <c r="D57" s="2" t="s">
        <v>100</v>
      </c>
      <c r="E57" s="4">
        <f>SUM(E50:E55)</f>
        <v>0</v>
      </c>
      <c r="F57" s="4">
        <f>SUM(F50:F55)</f>
        <v>0</v>
      </c>
    </row>
    <row r="58" spans="1:6" x14ac:dyDescent="0.25">
      <c r="A58" s="47" t="s">
        <v>101</v>
      </c>
      <c r="B58" s="61">
        <v>0</v>
      </c>
      <c r="C58" s="61">
        <v>0</v>
      </c>
      <c r="D58" s="46"/>
      <c r="E58" s="50"/>
      <c r="F58" s="50"/>
    </row>
    <row r="59" spans="1:6" x14ac:dyDescent="0.25">
      <c r="A59" s="46"/>
      <c r="B59" s="46"/>
      <c r="C59" s="46"/>
      <c r="D59" s="2" t="s">
        <v>102</v>
      </c>
      <c r="E59" s="4">
        <f>E47+E57</f>
        <v>42494764.769999996</v>
      </c>
      <c r="F59" s="4">
        <f>F47+F57</f>
        <v>52526048.679999992</v>
      </c>
    </row>
    <row r="60" spans="1:6" x14ac:dyDescent="0.25">
      <c r="A60" s="3" t="s">
        <v>103</v>
      </c>
      <c r="B60" s="12">
        <f>SUM(B50:B58)</f>
        <v>693455027.71999991</v>
      </c>
      <c r="C60" s="12">
        <f>SUM(C50:C58)</f>
        <v>707384934.32999992</v>
      </c>
      <c r="D60" s="46"/>
      <c r="E60" s="50"/>
      <c r="F60" s="50"/>
    </row>
    <row r="61" spans="1:6" x14ac:dyDescent="0.25">
      <c r="A61" s="46"/>
      <c r="B61" s="46"/>
      <c r="C61" s="46"/>
      <c r="D61" s="52" t="s">
        <v>104</v>
      </c>
      <c r="E61" s="50"/>
      <c r="F61" s="50"/>
    </row>
    <row r="62" spans="1:6" x14ac:dyDescent="0.25">
      <c r="A62" s="3" t="s">
        <v>105</v>
      </c>
      <c r="B62" s="40">
        <f>SUM(B47+B60)</f>
        <v>905300924.1099999</v>
      </c>
      <c r="C62" s="40">
        <f>SUM(C47+C60)</f>
        <v>926310787.8599999</v>
      </c>
      <c r="D62" s="46"/>
      <c r="E62" s="50"/>
      <c r="F62" s="50"/>
    </row>
    <row r="63" spans="1:6" x14ac:dyDescent="0.25">
      <c r="A63" s="46"/>
      <c r="B63" s="46"/>
      <c r="C63" s="46"/>
      <c r="D63" s="53" t="s">
        <v>106</v>
      </c>
      <c r="E63" s="48">
        <f>SUM(E64:E66)</f>
        <v>326876826.5</v>
      </c>
      <c r="F63" s="48">
        <f>SUM(F64:F66)</f>
        <v>328201266.62</v>
      </c>
    </row>
    <row r="64" spans="1:6" x14ac:dyDescent="0.25">
      <c r="A64" s="46"/>
      <c r="B64" s="46"/>
      <c r="C64" s="46"/>
      <c r="D64" s="47" t="s">
        <v>107</v>
      </c>
      <c r="E64" s="61">
        <v>19871384.77</v>
      </c>
      <c r="F64" s="48">
        <v>19871384.77</v>
      </c>
    </row>
    <row r="65" spans="1:6" x14ac:dyDescent="0.25">
      <c r="A65" s="46"/>
      <c r="B65" s="46"/>
      <c r="C65" s="46"/>
      <c r="D65" s="51" t="s">
        <v>108</v>
      </c>
      <c r="E65" s="61">
        <v>17016391.75</v>
      </c>
      <c r="F65" s="48">
        <v>17016391.75</v>
      </c>
    </row>
    <row r="66" spans="1:6" x14ac:dyDescent="0.25">
      <c r="A66" s="46"/>
      <c r="B66" s="46"/>
      <c r="C66" s="46"/>
      <c r="D66" s="47" t="s">
        <v>109</v>
      </c>
      <c r="E66" s="61">
        <v>289989049.98000002</v>
      </c>
      <c r="F66" s="48">
        <v>291313490.10000002</v>
      </c>
    </row>
    <row r="67" spans="1:6" x14ac:dyDescent="0.25">
      <c r="A67" s="46"/>
      <c r="B67" s="46"/>
      <c r="C67" s="46"/>
      <c r="D67" s="46"/>
      <c r="E67" s="50"/>
      <c r="F67" s="50"/>
    </row>
    <row r="68" spans="1:6" x14ac:dyDescent="0.25">
      <c r="A68" s="46"/>
      <c r="B68" s="46"/>
      <c r="C68" s="46"/>
      <c r="D68" s="53" t="s">
        <v>110</v>
      </c>
      <c r="E68" s="48">
        <f>SUM(E69:E73)</f>
        <v>535929332.83999997</v>
      </c>
      <c r="F68" s="48">
        <f>SUM(F69:F73)</f>
        <v>545583472.55999994</v>
      </c>
    </row>
    <row r="69" spans="1:6" x14ac:dyDescent="0.25">
      <c r="A69" s="54"/>
      <c r="B69" s="46"/>
      <c r="C69" s="46"/>
      <c r="D69" s="47" t="s">
        <v>111</v>
      </c>
      <c r="E69" s="61">
        <v>94066304.069999993</v>
      </c>
      <c r="F69" s="48">
        <v>51390512.600000001</v>
      </c>
    </row>
    <row r="70" spans="1:6" x14ac:dyDescent="0.25">
      <c r="A70" s="54"/>
      <c r="B70" s="46"/>
      <c r="C70" s="46"/>
      <c r="D70" s="47" t="s">
        <v>112</v>
      </c>
      <c r="E70" s="61">
        <v>441863028.76999998</v>
      </c>
      <c r="F70" s="48">
        <v>494310141.29000002</v>
      </c>
    </row>
    <row r="71" spans="1:6" x14ac:dyDescent="0.25">
      <c r="A71" s="54"/>
      <c r="B71" s="46"/>
      <c r="C71" s="46"/>
      <c r="D71" s="47" t="s">
        <v>113</v>
      </c>
      <c r="E71" s="61">
        <v>0</v>
      </c>
      <c r="F71" s="48">
        <v>-117181.33</v>
      </c>
    </row>
    <row r="72" spans="1:6" x14ac:dyDescent="0.25">
      <c r="A72" s="54"/>
      <c r="B72" s="46"/>
      <c r="C72" s="46"/>
      <c r="D72" s="47" t="s">
        <v>114</v>
      </c>
      <c r="E72" s="61">
        <v>0</v>
      </c>
      <c r="F72" s="48">
        <v>0</v>
      </c>
    </row>
    <row r="73" spans="1:6" x14ac:dyDescent="0.25">
      <c r="A73" s="54"/>
      <c r="B73" s="46"/>
      <c r="C73" s="46"/>
      <c r="D73" s="47" t="s">
        <v>115</v>
      </c>
      <c r="E73" s="61">
        <v>0</v>
      </c>
      <c r="F73" s="48">
        <v>0</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862806159.33999991</v>
      </c>
      <c r="F79" s="4">
        <f>F63+F68+F75</f>
        <v>873784739.17999995</v>
      </c>
    </row>
    <row r="80" spans="1:6" x14ac:dyDescent="0.25">
      <c r="A80" s="54"/>
      <c r="B80" s="46"/>
      <c r="C80" s="46"/>
      <c r="D80" s="46"/>
      <c r="E80" s="50"/>
      <c r="F80" s="50"/>
    </row>
    <row r="81" spans="1:6" x14ac:dyDescent="0.25">
      <c r="A81" s="54"/>
      <c r="B81" s="46"/>
      <c r="C81" s="46"/>
      <c r="D81" s="2" t="s">
        <v>120</v>
      </c>
      <c r="E81" s="4">
        <f>E59+E79</f>
        <v>905300924.1099999</v>
      </c>
      <c r="F81" s="4">
        <f>F59+F79</f>
        <v>926310787.8599999</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40"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topLeftCell="A10" zoomScale="75" zoomScaleNormal="70" workbookViewId="0">
      <selection sqref="A1:G37"/>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82" t="s">
        <v>419</v>
      </c>
      <c r="B1" s="182"/>
      <c r="C1" s="182"/>
      <c r="D1" s="182"/>
      <c r="E1" s="182"/>
      <c r="F1" s="182"/>
      <c r="G1" s="182"/>
    </row>
    <row r="2" spans="1:7" x14ac:dyDescent="0.25">
      <c r="A2" s="125" t="str">
        <f>'Formato 1'!A2</f>
        <v>MUNICIPIO DE ACAMBARO, GTO.</v>
      </c>
      <c r="B2" s="126"/>
      <c r="C2" s="126"/>
      <c r="D2" s="126"/>
      <c r="E2" s="126"/>
      <c r="F2" s="126"/>
      <c r="G2" s="127"/>
    </row>
    <row r="3" spans="1:7" x14ac:dyDescent="0.25">
      <c r="A3" s="128" t="s">
        <v>420</v>
      </c>
      <c r="B3" s="129"/>
      <c r="C3" s="129"/>
      <c r="D3" s="129"/>
      <c r="E3" s="129"/>
      <c r="F3" s="129"/>
      <c r="G3" s="130"/>
    </row>
    <row r="4" spans="1:7" x14ac:dyDescent="0.25">
      <c r="A4" s="128" t="s">
        <v>2</v>
      </c>
      <c r="B4" s="129"/>
      <c r="C4" s="129"/>
      <c r="D4" s="129"/>
      <c r="E4" s="129"/>
      <c r="F4" s="129"/>
      <c r="G4" s="130"/>
    </row>
    <row r="5" spans="1:7" x14ac:dyDescent="0.25">
      <c r="A5" s="128" t="s">
        <v>421</v>
      </c>
      <c r="B5" s="129"/>
      <c r="C5" s="129"/>
      <c r="D5" s="129"/>
      <c r="E5" s="129"/>
      <c r="F5" s="129"/>
      <c r="G5" s="130"/>
    </row>
    <row r="6" spans="1:7" ht="83.25" customHeight="1" x14ac:dyDescent="0.25">
      <c r="A6" s="26" t="s">
        <v>544</v>
      </c>
      <c r="B6" s="1" t="s">
        <v>543</v>
      </c>
      <c r="C6" s="42">
        <v>2025</v>
      </c>
      <c r="D6" s="42">
        <v>2026</v>
      </c>
      <c r="E6" s="42">
        <v>2027</v>
      </c>
      <c r="F6" s="42">
        <v>2028</v>
      </c>
      <c r="G6" s="42">
        <v>2029</v>
      </c>
    </row>
    <row r="7" spans="1:7" x14ac:dyDescent="0.25">
      <c r="A7" s="71" t="s">
        <v>423</v>
      </c>
      <c r="B7" s="36">
        <f>SUM(B8:B19)</f>
        <v>392081951.27999997</v>
      </c>
      <c r="C7" s="36">
        <f t="shared" ref="C7:G7" si="0">SUM(C8:C19)</f>
        <v>411686048.84399998</v>
      </c>
      <c r="D7" s="36">
        <f t="shared" si="0"/>
        <v>432270351.28620005</v>
      </c>
      <c r="E7" s="36">
        <f t="shared" si="0"/>
        <v>453883868.85051006</v>
      </c>
      <c r="F7" s="36">
        <f t="shared" si="0"/>
        <v>476578062.29303557</v>
      </c>
      <c r="G7" s="36">
        <f t="shared" si="0"/>
        <v>500406965.40768743</v>
      </c>
    </row>
    <row r="8" spans="1:7" x14ac:dyDescent="0.25">
      <c r="A8" s="64" t="s">
        <v>221</v>
      </c>
      <c r="B8" s="61">
        <v>57180626</v>
      </c>
      <c r="C8" s="61">
        <v>60039657.300000004</v>
      </c>
      <c r="D8" s="61">
        <v>63041640.165000007</v>
      </c>
      <c r="E8" s="61">
        <v>66193722.173250012</v>
      </c>
      <c r="F8" s="61">
        <v>69503408.281912521</v>
      </c>
      <c r="G8" s="61">
        <v>72978578.696008146</v>
      </c>
    </row>
    <row r="9" spans="1:7" x14ac:dyDescent="0.25">
      <c r="A9" s="64" t="s">
        <v>222</v>
      </c>
      <c r="B9" s="61">
        <v>0</v>
      </c>
      <c r="C9" s="61">
        <v>0</v>
      </c>
      <c r="D9" s="61">
        <v>0</v>
      </c>
      <c r="E9" s="61">
        <v>0</v>
      </c>
      <c r="F9" s="61">
        <v>0</v>
      </c>
      <c r="G9" s="61">
        <v>0</v>
      </c>
    </row>
    <row r="10" spans="1:7" x14ac:dyDescent="0.25">
      <c r="A10" s="64" t="s">
        <v>223</v>
      </c>
      <c r="B10" s="61">
        <v>8399301</v>
      </c>
      <c r="C10" s="61">
        <v>8819266.0500000007</v>
      </c>
      <c r="D10" s="61">
        <v>9260229.352500001</v>
      </c>
      <c r="E10" s="61">
        <v>9723240.8201250006</v>
      </c>
      <c r="F10" s="61">
        <v>10209402.861131251</v>
      </c>
      <c r="G10" s="61">
        <v>10719873.004187813</v>
      </c>
    </row>
    <row r="11" spans="1:7" x14ac:dyDescent="0.25">
      <c r="A11" s="64" t="s">
        <v>424</v>
      </c>
      <c r="B11" s="61">
        <v>9989370</v>
      </c>
      <c r="C11" s="61">
        <v>10488838.5</v>
      </c>
      <c r="D11" s="61">
        <v>11013280.425000001</v>
      </c>
      <c r="E11" s="61">
        <v>11563944.446250001</v>
      </c>
      <c r="F11" s="61">
        <v>12142141.668562502</v>
      </c>
      <c r="G11" s="61">
        <v>12749248.751990627</v>
      </c>
    </row>
    <row r="12" spans="1:7" x14ac:dyDescent="0.25">
      <c r="A12" s="64" t="s">
        <v>225</v>
      </c>
      <c r="B12" s="61">
        <v>11541274</v>
      </c>
      <c r="C12" s="61">
        <v>12118337.700000001</v>
      </c>
      <c r="D12" s="61">
        <v>12724254.585000001</v>
      </c>
      <c r="E12" s="61">
        <v>13360467.314250002</v>
      </c>
      <c r="F12" s="61">
        <v>14028490.679962503</v>
      </c>
      <c r="G12" s="61">
        <v>14729915.213960629</v>
      </c>
    </row>
    <row r="13" spans="1:7" x14ac:dyDescent="0.25">
      <c r="A13" s="64" t="s">
        <v>226</v>
      </c>
      <c r="B13" s="61">
        <v>3618421</v>
      </c>
      <c r="C13" s="61">
        <v>3799342.0500000003</v>
      </c>
      <c r="D13" s="61">
        <v>3989309.1525000003</v>
      </c>
      <c r="E13" s="61">
        <v>4188774.6101250006</v>
      </c>
      <c r="F13" s="61">
        <v>4398213.3406312512</v>
      </c>
      <c r="G13" s="61">
        <v>4618124.0076628141</v>
      </c>
    </row>
    <row r="14" spans="1:7" x14ac:dyDescent="0.25">
      <c r="A14" s="65" t="s">
        <v>425</v>
      </c>
      <c r="B14" s="61">
        <v>0</v>
      </c>
      <c r="C14" s="61">
        <v>0</v>
      </c>
      <c r="D14" s="61">
        <v>0</v>
      </c>
      <c r="E14" s="61">
        <v>0</v>
      </c>
      <c r="F14" s="61">
        <v>0</v>
      </c>
      <c r="G14" s="61">
        <v>0</v>
      </c>
    </row>
    <row r="15" spans="1:7" x14ac:dyDescent="0.25">
      <c r="A15" s="65" t="s">
        <v>426</v>
      </c>
      <c r="B15" s="61">
        <v>155344743</v>
      </c>
      <c r="C15" s="61">
        <v>163111980.15000001</v>
      </c>
      <c r="D15" s="61">
        <v>171267579.1575</v>
      </c>
      <c r="E15" s="61">
        <v>179830958.11537501</v>
      </c>
      <c r="F15" s="61">
        <v>188822506.02114376</v>
      </c>
      <c r="G15" s="61">
        <v>198263631.32220095</v>
      </c>
    </row>
    <row r="16" spans="1:7" x14ac:dyDescent="0.25">
      <c r="A16" s="66" t="s">
        <v>427</v>
      </c>
      <c r="B16" s="61">
        <v>1781520</v>
      </c>
      <c r="C16" s="61">
        <v>1870596</v>
      </c>
      <c r="D16" s="61">
        <v>1964125.8</v>
      </c>
      <c r="E16" s="61">
        <v>2062332.09</v>
      </c>
      <c r="F16" s="61">
        <v>2165448.6945000002</v>
      </c>
      <c r="G16" s="61">
        <v>2273721.1292250003</v>
      </c>
    </row>
    <row r="17" spans="1:7" x14ac:dyDescent="0.25">
      <c r="A17" s="64" t="s">
        <v>246</v>
      </c>
      <c r="B17" s="61">
        <v>24541140</v>
      </c>
      <c r="C17" s="61">
        <v>25768197</v>
      </c>
      <c r="D17" s="61">
        <v>27056606.850000001</v>
      </c>
      <c r="E17" s="61">
        <v>28409437.192500003</v>
      </c>
      <c r="F17" s="61">
        <v>29829909.052125003</v>
      </c>
      <c r="G17" s="61">
        <v>31321404.504731257</v>
      </c>
    </row>
    <row r="18" spans="1:7" x14ac:dyDescent="0.25">
      <c r="A18" s="64" t="s">
        <v>247</v>
      </c>
      <c r="B18" s="61">
        <v>0</v>
      </c>
      <c r="C18" s="61">
        <v>0</v>
      </c>
      <c r="D18" s="61">
        <v>0</v>
      </c>
      <c r="E18" s="61">
        <v>0</v>
      </c>
      <c r="F18" s="61">
        <v>0</v>
      </c>
      <c r="G18" s="61">
        <v>0</v>
      </c>
    </row>
    <row r="19" spans="1:7" x14ac:dyDescent="0.25">
      <c r="A19" s="64" t="s">
        <v>428</v>
      </c>
      <c r="B19" s="61">
        <v>119685556.28</v>
      </c>
      <c r="C19" s="61">
        <v>125669834.09400001</v>
      </c>
      <c r="D19" s="61">
        <v>131953325.79870002</v>
      </c>
      <c r="E19" s="61">
        <v>138550992.08863503</v>
      </c>
      <c r="F19" s="61">
        <v>145478541.69306678</v>
      </c>
      <c r="G19" s="61">
        <v>152752468.77772012</v>
      </c>
    </row>
    <row r="20" spans="1:7" x14ac:dyDescent="0.25">
      <c r="A20" s="61"/>
      <c r="B20" s="61"/>
      <c r="C20" s="61"/>
      <c r="D20" s="61"/>
      <c r="E20" s="61"/>
      <c r="F20" s="61"/>
      <c r="G20" s="61"/>
    </row>
    <row r="21" spans="1:7" x14ac:dyDescent="0.25">
      <c r="A21" s="67" t="s">
        <v>429</v>
      </c>
      <c r="B21" s="12">
        <f>SUM(B22:B26)</f>
        <v>163236221</v>
      </c>
      <c r="C21" s="12">
        <f t="shared" ref="C21:G21" si="1">SUM(C22:C26)</f>
        <v>171398032.05000001</v>
      </c>
      <c r="D21" s="12">
        <f t="shared" si="1"/>
        <v>179967933.65250003</v>
      </c>
      <c r="E21" s="12">
        <f t="shared" si="1"/>
        <v>188966330.33512503</v>
      </c>
      <c r="F21" s="12">
        <f t="shared" si="1"/>
        <v>198414646.8518813</v>
      </c>
      <c r="G21" s="12">
        <f t="shared" si="1"/>
        <v>208335379.19447538</v>
      </c>
    </row>
    <row r="22" spans="1:7" x14ac:dyDescent="0.25">
      <c r="A22" s="64" t="s">
        <v>430</v>
      </c>
      <c r="B22" s="61">
        <v>163236221</v>
      </c>
      <c r="C22" s="61">
        <v>171398032.05000001</v>
      </c>
      <c r="D22" s="61">
        <v>179967933.65250003</v>
      </c>
      <c r="E22" s="61">
        <v>188966330.33512503</v>
      </c>
      <c r="F22" s="61">
        <v>198414646.8518813</v>
      </c>
      <c r="G22" s="61">
        <v>208335379.19447538</v>
      </c>
    </row>
    <row r="23" spans="1:7" x14ac:dyDescent="0.25">
      <c r="A23" s="64" t="s">
        <v>431</v>
      </c>
      <c r="B23" s="61">
        <v>0</v>
      </c>
      <c r="C23" s="61">
        <v>0</v>
      </c>
      <c r="D23" s="61">
        <v>0</v>
      </c>
      <c r="E23" s="61">
        <v>0</v>
      </c>
      <c r="F23" s="61">
        <v>0</v>
      </c>
      <c r="G23" s="61">
        <v>0</v>
      </c>
    </row>
    <row r="24" spans="1:7" x14ac:dyDescent="0.25">
      <c r="A24" s="64" t="s">
        <v>432</v>
      </c>
      <c r="B24" s="61">
        <v>0</v>
      </c>
      <c r="C24" s="61">
        <v>0</v>
      </c>
      <c r="D24" s="61">
        <v>0</v>
      </c>
      <c r="E24" s="61">
        <v>0</v>
      </c>
      <c r="F24" s="61">
        <v>0</v>
      </c>
      <c r="G24" s="61">
        <v>0</v>
      </c>
    </row>
    <row r="25" spans="1:7" ht="30" x14ac:dyDescent="0.25">
      <c r="A25" s="65" t="s">
        <v>272</v>
      </c>
      <c r="B25" s="61">
        <v>0</v>
      </c>
      <c r="C25" s="61">
        <v>0</v>
      </c>
      <c r="D25" s="61">
        <v>0</v>
      </c>
      <c r="E25" s="61">
        <v>0</v>
      </c>
      <c r="F25" s="61">
        <v>0</v>
      </c>
      <c r="G25" s="61">
        <v>0</v>
      </c>
    </row>
    <row r="26" spans="1:7" x14ac:dyDescent="0.25">
      <c r="A26" s="64" t="s">
        <v>273</v>
      </c>
      <c r="B26" s="61">
        <v>0</v>
      </c>
      <c r="C26" s="61">
        <v>0</v>
      </c>
      <c r="D26" s="61">
        <v>0</v>
      </c>
      <c r="E26" s="61">
        <v>0</v>
      </c>
      <c r="F26" s="61">
        <v>0</v>
      </c>
      <c r="G26" s="61">
        <v>0</v>
      </c>
    </row>
    <row r="27" spans="1:7" x14ac:dyDescent="0.25">
      <c r="A27" s="61"/>
      <c r="B27" s="61"/>
      <c r="C27" s="61"/>
      <c r="D27" s="61"/>
      <c r="E27" s="61"/>
      <c r="F27" s="61"/>
      <c r="G27" s="61"/>
    </row>
    <row r="28" spans="1:7" x14ac:dyDescent="0.25">
      <c r="A28" s="67" t="s">
        <v>433</v>
      </c>
      <c r="B28" s="12">
        <f>B29</f>
        <v>0</v>
      </c>
      <c r="C28" s="12">
        <f t="shared" ref="C28:G28" si="2">C29</f>
        <v>0</v>
      </c>
      <c r="D28" s="12">
        <f t="shared" si="2"/>
        <v>0</v>
      </c>
      <c r="E28" s="12">
        <f t="shared" si="2"/>
        <v>0</v>
      </c>
      <c r="F28" s="12">
        <f t="shared" si="2"/>
        <v>0</v>
      </c>
      <c r="G28" s="12">
        <f t="shared" si="2"/>
        <v>0</v>
      </c>
    </row>
    <row r="29" spans="1:7" x14ac:dyDescent="0.25">
      <c r="A29" s="64" t="s">
        <v>276</v>
      </c>
      <c r="B29" s="61">
        <v>0</v>
      </c>
      <c r="C29" s="61">
        <v>0</v>
      </c>
      <c r="D29" s="61">
        <v>0</v>
      </c>
      <c r="E29" s="61">
        <v>0</v>
      </c>
      <c r="F29" s="61">
        <v>0</v>
      </c>
      <c r="G29" s="61">
        <v>0</v>
      </c>
    </row>
    <row r="30" spans="1:7" x14ac:dyDescent="0.25">
      <c r="A30" s="61"/>
      <c r="B30" s="61"/>
      <c r="C30" s="61"/>
      <c r="D30" s="61"/>
      <c r="E30" s="61"/>
      <c r="F30" s="61"/>
      <c r="G30" s="61"/>
    </row>
    <row r="31" spans="1:7" x14ac:dyDescent="0.25">
      <c r="A31" s="72" t="s">
        <v>434</v>
      </c>
      <c r="B31" s="12">
        <f>B28+B21+B7</f>
        <v>555318172.27999997</v>
      </c>
      <c r="C31" s="12">
        <f t="shared" ref="C31:F31" si="3">C28+C21+C7</f>
        <v>583084080.89400005</v>
      </c>
      <c r="D31" s="12">
        <f t="shared" si="3"/>
        <v>612238284.93870008</v>
      </c>
      <c r="E31" s="12">
        <f t="shared" si="3"/>
        <v>642850199.18563509</v>
      </c>
      <c r="F31" s="12">
        <f t="shared" si="3"/>
        <v>674992709.14491689</v>
      </c>
      <c r="G31" s="12">
        <f>G28+G21+G7</f>
        <v>708742344.60216284</v>
      </c>
    </row>
    <row r="32" spans="1:7" x14ac:dyDescent="0.25">
      <c r="A32" s="61"/>
      <c r="B32" s="61"/>
      <c r="C32" s="61"/>
      <c r="D32" s="61"/>
      <c r="E32" s="61"/>
      <c r="F32" s="61"/>
      <c r="G32" s="61"/>
    </row>
    <row r="33" spans="1:7" x14ac:dyDescent="0.25">
      <c r="A33" s="67" t="s">
        <v>278</v>
      </c>
      <c r="B33" s="12"/>
      <c r="C33" s="12"/>
      <c r="D33" s="12"/>
      <c r="E33" s="12"/>
      <c r="F33" s="12"/>
      <c r="G33" s="12"/>
    </row>
    <row r="34" spans="1:7" ht="45" customHeight="1" x14ac:dyDescent="0.25">
      <c r="A34" s="73" t="s">
        <v>435</v>
      </c>
      <c r="B34" s="61">
        <v>0</v>
      </c>
      <c r="C34" s="61">
        <v>0</v>
      </c>
      <c r="D34" s="61">
        <v>0</v>
      </c>
      <c r="E34" s="61">
        <v>0</v>
      </c>
      <c r="F34" s="61">
        <v>0</v>
      </c>
      <c r="G34" s="61">
        <v>0</v>
      </c>
    </row>
    <row r="35" spans="1:7" ht="45" customHeight="1" x14ac:dyDescent="0.25">
      <c r="A35" s="73" t="s">
        <v>280</v>
      </c>
      <c r="B35" s="61">
        <v>0</v>
      </c>
      <c r="C35" s="61">
        <v>0</v>
      </c>
      <c r="D35" s="61">
        <v>0</v>
      </c>
      <c r="E35" s="61">
        <v>0</v>
      </c>
      <c r="F35" s="61">
        <v>0</v>
      </c>
      <c r="G35" s="61">
        <v>0</v>
      </c>
    </row>
    <row r="36" spans="1:7" x14ac:dyDescent="0.25">
      <c r="A36" s="67" t="s">
        <v>436</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landscape"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sqref="A1:G30"/>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6.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83" t="s">
        <v>437</v>
      </c>
      <c r="B1" s="183"/>
      <c r="C1" s="183"/>
      <c r="D1" s="183"/>
      <c r="E1" s="183"/>
      <c r="F1" s="183"/>
      <c r="G1" s="183"/>
    </row>
    <row r="2" spans="1:7" x14ac:dyDescent="0.25">
      <c r="A2" s="133" t="str">
        <f>'Formato 1'!A2</f>
        <v>MUNICIPIO DE ACAMBARO, GTO.</v>
      </c>
      <c r="B2" s="134"/>
      <c r="C2" s="134"/>
      <c r="D2" s="134"/>
      <c r="E2" s="134"/>
      <c r="F2" s="134"/>
      <c r="G2" s="135"/>
    </row>
    <row r="3" spans="1:7" x14ac:dyDescent="0.25">
      <c r="A3" s="136" t="s">
        <v>438</v>
      </c>
      <c r="B3" s="137"/>
      <c r="C3" s="137"/>
      <c r="D3" s="137"/>
      <c r="E3" s="137"/>
      <c r="F3" s="137"/>
      <c r="G3" s="138"/>
    </row>
    <row r="4" spans="1:7" x14ac:dyDescent="0.25">
      <c r="A4" s="136" t="s">
        <v>2</v>
      </c>
      <c r="B4" s="137"/>
      <c r="C4" s="137"/>
      <c r="D4" s="137"/>
      <c r="E4" s="137"/>
      <c r="F4" s="137"/>
      <c r="G4" s="138"/>
    </row>
    <row r="5" spans="1:7" x14ac:dyDescent="0.25">
      <c r="A5" s="136" t="s">
        <v>421</v>
      </c>
      <c r="B5" s="137"/>
      <c r="C5" s="137"/>
      <c r="D5" s="137"/>
      <c r="E5" s="137"/>
      <c r="F5" s="137"/>
      <c r="G5" s="138"/>
    </row>
    <row r="6" spans="1:7" ht="57.75" customHeight="1" x14ac:dyDescent="0.25">
      <c r="A6" s="26" t="s">
        <v>544</v>
      </c>
      <c r="B6" s="7" t="s">
        <v>543</v>
      </c>
      <c r="C6" s="42">
        <v>2025</v>
      </c>
      <c r="D6" s="42">
        <v>2026</v>
      </c>
      <c r="E6" s="42">
        <v>2027</v>
      </c>
      <c r="F6" s="42">
        <v>2028</v>
      </c>
      <c r="G6" s="42">
        <v>2029</v>
      </c>
    </row>
    <row r="7" spans="1:7" x14ac:dyDescent="0.25">
      <c r="A7" s="27" t="s">
        <v>534</v>
      </c>
      <c r="B7" s="39">
        <f>SUM(B8:B16)</f>
        <v>392081951.28000003</v>
      </c>
      <c r="C7" s="39">
        <f t="shared" ref="C7:G7" si="0">SUM(C8:C16)</f>
        <v>411686048.84400004</v>
      </c>
      <c r="D7" s="39">
        <f t="shared" si="0"/>
        <v>432270351.28620011</v>
      </c>
      <c r="E7" s="39">
        <f t="shared" si="0"/>
        <v>453883868.85051012</v>
      </c>
      <c r="F7" s="39">
        <f t="shared" si="0"/>
        <v>476578062.29303569</v>
      </c>
      <c r="G7" s="39">
        <f t="shared" si="0"/>
        <v>500406965.40768743</v>
      </c>
    </row>
    <row r="8" spans="1:7" x14ac:dyDescent="0.25">
      <c r="A8" s="59" t="s">
        <v>531</v>
      </c>
      <c r="B8" s="61">
        <v>174636188.83999997</v>
      </c>
      <c r="C8" s="61">
        <v>183367998.28199998</v>
      </c>
      <c r="D8" s="61">
        <v>192536398.1961</v>
      </c>
      <c r="E8" s="61">
        <v>202163218.105905</v>
      </c>
      <c r="F8" s="61">
        <v>212271379.01120025</v>
      </c>
      <c r="G8" s="61">
        <v>222884947.96176028</v>
      </c>
    </row>
    <row r="9" spans="1:7" x14ac:dyDescent="0.25">
      <c r="A9" s="59" t="s">
        <v>532</v>
      </c>
      <c r="B9" s="61">
        <v>15573821.43</v>
      </c>
      <c r="C9" s="61">
        <v>16352512.501500001</v>
      </c>
      <c r="D9" s="61">
        <v>17170138.126575001</v>
      </c>
      <c r="E9" s="61">
        <v>18028645.032903753</v>
      </c>
      <c r="F9" s="61">
        <v>18930077.284548942</v>
      </c>
      <c r="G9" s="61">
        <v>19876581.14877639</v>
      </c>
    </row>
    <row r="10" spans="1:7" x14ac:dyDescent="0.25">
      <c r="A10" s="59" t="s">
        <v>439</v>
      </c>
      <c r="B10" s="61">
        <v>27987000</v>
      </c>
      <c r="C10" s="61">
        <v>29386350</v>
      </c>
      <c r="D10" s="61">
        <v>30855667.5</v>
      </c>
      <c r="E10" s="61">
        <v>32398450.875</v>
      </c>
      <c r="F10" s="61">
        <v>34018373.418750003</v>
      </c>
      <c r="G10" s="61">
        <v>35719292.089687504</v>
      </c>
    </row>
    <row r="11" spans="1:7" x14ac:dyDescent="0.25">
      <c r="A11" s="60" t="s">
        <v>440</v>
      </c>
      <c r="B11" s="61">
        <v>41924296.299999997</v>
      </c>
      <c r="C11" s="61">
        <v>44020511.115000002</v>
      </c>
      <c r="D11" s="61">
        <v>46221536.670750007</v>
      </c>
      <c r="E11" s="61">
        <v>48532613.504287511</v>
      </c>
      <c r="F11" s="61">
        <v>50959244.179501891</v>
      </c>
      <c r="G11" s="61">
        <v>53507206.38847699</v>
      </c>
    </row>
    <row r="12" spans="1:7" x14ac:dyDescent="0.25">
      <c r="A12" s="60" t="s">
        <v>533</v>
      </c>
      <c r="B12" s="61">
        <v>1611000</v>
      </c>
      <c r="C12" s="61">
        <v>1691550</v>
      </c>
      <c r="D12" s="61">
        <v>1776127.5</v>
      </c>
      <c r="E12" s="61">
        <v>1864933.875</v>
      </c>
      <c r="F12" s="61">
        <v>1958180.5687500001</v>
      </c>
      <c r="G12" s="61">
        <v>2056089.5971875002</v>
      </c>
    </row>
    <row r="13" spans="1:7" x14ac:dyDescent="0.25">
      <c r="A13" s="59" t="s">
        <v>441</v>
      </c>
      <c r="B13" s="61">
        <v>114781107.76000005</v>
      </c>
      <c r="C13" s="61">
        <v>120520163.14800006</v>
      </c>
      <c r="D13" s="61">
        <v>126546171.30540007</v>
      </c>
      <c r="E13" s="61">
        <v>132873479.87067008</v>
      </c>
      <c r="F13" s="61">
        <v>139517153.8642036</v>
      </c>
      <c r="G13" s="61">
        <v>146493011.55741379</v>
      </c>
    </row>
    <row r="14" spans="1:7" x14ac:dyDescent="0.25">
      <c r="A14" s="60" t="s">
        <v>442</v>
      </c>
      <c r="B14" s="61">
        <v>12318536.949999999</v>
      </c>
      <c r="C14" s="61">
        <v>12934463.797499999</v>
      </c>
      <c r="D14" s="61">
        <v>13581186.987375</v>
      </c>
      <c r="E14" s="61">
        <v>14260246.336743752</v>
      </c>
      <c r="F14" s="61">
        <v>14973258.653580939</v>
      </c>
      <c r="G14" s="61">
        <v>15721921.586259987</v>
      </c>
    </row>
    <row r="15" spans="1:7" x14ac:dyDescent="0.25">
      <c r="A15" s="59" t="s">
        <v>443</v>
      </c>
      <c r="B15" s="61">
        <v>2650000</v>
      </c>
      <c r="C15" s="61">
        <v>2782500</v>
      </c>
      <c r="D15" s="61">
        <v>2921625</v>
      </c>
      <c r="E15" s="61">
        <v>3067706.25</v>
      </c>
      <c r="F15" s="61">
        <v>3221091.5625</v>
      </c>
      <c r="G15" s="61">
        <v>3382146.140625</v>
      </c>
    </row>
    <row r="16" spans="1:7" x14ac:dyDescent="0.25">
      <c r="A16" s="59" t="s">
        <v>444</v>
      </c>
      <c r="B16" s="61">
        <v>600000</v>
      </c>
      <c r="C16" s="61">
        <v>630000</v>
      </c>
      <c r="D16" s="61">
        <v>661500</v>
      </c>
      <c r="E16" s="61">
        <v>694575</v>
      </c>
      <c r="F16" s="61">
        <v>729303.75</v>
      </c>
      <c r="G16" s="61">
        <v>765768.9375</v>
      </c>
    </row>
    <row r="17" spans="1:7" x14ac:dyDescent="0.25">
      <c r="A17" s="54"/>
      <c r="B17" s="46"/>
      <c r="C17" s="46"/>
      <c r="D17" s="46"/>
      <c r="E17" s="46"/>
      <c r="F17" s="46"/>
      <c r="G17" s="46"/>
    </row>
    <row r="18" spans="1:7" x14ac:dyDescent="0.25">
      <c r="A18" s="3" t="s">
        <v>529</v>
      </c>
      <c r="B18" s="12">
        <f>SUM(B19:B27)</f>
        <v>163236221</v>
      </c>
      <c r="C18" s="12">
        <f t="shared" ref="C18:G18" si="1">SUM(C19:C27)</f>
        <v>171398032.05000001</v>
      </c>
      <c r="D18" s="12">
        <f t="shared" si="1"/>
        <v>179967933.65250003</v>
      </c>
      <c r="E18" s="12">
        <f t="shared" si="1"/>
        <v>188966330.33512503</v>
      </c>
      <c r="F18" s="12">
        <f t="shared" si="1"/>
        <v>198414646.85188127</v>
      </c>
      <c r="G18" s="12">
        <f t="shared" si="1"/>
        <v>208335379.19447535</v>
      </c>
    </row>
    <row r="19" spans="1:7" x14ac:dyDescent="0.25">
      <c r="A19" s="59" t="s">
        <v>531</v>
      </c>
      <c r="B19" s="61">
        <v>8666966.9299999997</v>
      </c>
      <c r="C19" s="61">
        <v>9100315.2764999997</v>
      </c>
      <c r="D19" s="61">
        <v>9555331.0403250009</v>
      </c>
      <c r="E19" s="61">
        <v>10033097.592341252</v>
      </c>
      <c r="F19" s="61">
        <v>10534752.471958315</v>
      </c>
      <c r="G19" s="61">
        <v>11061490.095556231</v>
      </c>
    </row>
    <row r="20" spans="1:7" x14ac:dyDescent="0.25">
      <c r="A20" s="59" t="s">
        <v>532</v>
      </c>
      <c r="B20" s="61">
        <v>5350000</v>
      </c>
      <c r="C20" s="61">
        <v>5617500</v>
      </c>
      <c r="D20" s="61">
        <v>5898375</v>
      </c>
      <c r="E20" s="61">
        <v>6193293.75</v>
      </c>
      <c r="F20" s="61">
        <v>6502958.4375</v>
      </c>
      <c r="G20" s="61">
        <v>6828106.359375</v>
      </c>
    </row>
    <row r="21" spans="1:7" x14ac:dyDescent="0.25">
      <c r="A21" s="59" t="s">
        <v>439</v>
      </c>
      <c r="B21" s="61">
        <v>66799254.07</v>
      </c>
      <c r="C21" s="61">
        <v>70139216.77350001</v>
      </c>
      <c r="D21" s="61">
        <v>73646177.612175018</v>
      </c>
      <c r="E21" s="61">
        <v>77328486.49278377</v>
      </c>
      <c r="F21" s="61">
        <v>81194910.817422956</v>
      </c>
      <c r="G21" s="61">
        <v>85254656.358294114</v>
      </c>
    </row>
    <row r="22" spans="1:7" x14ac:dyDescent="0.25">
      <c r="A22" s="60" t="s">
        <v>440</v>
      </c>
      <c r="B22" s="61">
        <v>0</v>
      </c>
      <c r="C22" s="61">
        <v>0</v>
      </c>
      <c r="D22" s="61">
        <v>0</v>
      </c>
      <c r="E22" s="61">
        <v>0</v>
      </c>
      <c r="F22" s="61">
        <v>0</v>
      </c>
      <c r="G22" s="61">
        <v>0</v>
      </c>
    </row>
    <row r="23" spans="1:7" x14ac:dyDescent="0.25">
      <c r="A23" s="60" t="s">
        <v>533</v>
      </c>
      <c r="B23" s="61">
        <v>6000000</v>
      </c>
      <c r="C23" s="61">
        <v>6300000</v>
      </c>
      <c r="D23" s="61">
        <v>6615000</v>
      </c>
      <c r="E23" s="61">
        <v>6945750</v>
      </c>
      <c r="F23" s="61">
        <v>7293037.5</v>
      </c>
      <c r="G23" s="61">
        <v>7657689.375</v>
      </c>
    </row>
    <row r="24" spans="1:7" x14ac:dyDescent="0.25">
      <c r="A24" s="60" t="s">
        <v>441</v>
      </c>
      <c r="B24" s="61">
        <v>75920000</v>
      </c>
      <c r="C24" s="61">
        <v>79716000</v>
      </c>
      <c r="D24" s="61">
        <v>83701800</v>
      </c>
      <c r="E24" s="61">
        <v>87886890</v>
      </c>
      <c r="F24" s="61">
        <v>92281234.5</v>
      </c>
      <c r="G24" s="61">
        <v>96895296.225000009</v>
      </c>
    </row>
    <row r="25" spans="1:7" x14ac:dyDescent="0.25">
      <c r="A25" s="60" t="s">
        <v>442</v>
      </c>
      <c r="B25" s="61">
        <v>0</v>
      </c>
      <c r="C25" s="61">
        <v>0</v>
      </c>
      <c r="D25" s="61">
        <v>0</v>
      </c>
      <c r="E25" s="61">
        <v>0</v>
      </c>
      <c r="F25" s="61">
        <v>0</v>
      </c>
      <c r="G25" s="61">
        <v>0</v>
      </c>
    </row>
    <row r="26" spans="1:7" x14ac:dyDescent="0.25">
      <c r="A26" s="59" t="s">
        <v>445</v>
      </c>
      <c r="B26" s="61">
        <v>500000</v>
      </c>
      <c r="C26" s="61">
        <v>525000</v>
      </c>
      <c r="D26" s="61">
        <v>551250</v>
      </c>
      <c r="E26" s="61">
        <v>578812.5</v>
      </c>
      <c r="F26" s="61">
        <v>607753.125</v>
      </c>
      <c r="G26" s="61">
        <v>638140.78125</v>
      </c>
    </row>
    <row r="27" spans="1:7" x14ac:dyDescent="0.25">
      <c r="A27" s="59" t="s">
        <v>444</v>
      </c>
      <c r="B27" s="61">
        <v>0</v>
      </c>
      <c r="C27" s="61">
        <v>0</v>
      </c>
      <c r="D27" s="61">
        <v>0</v>
      </c>
      <c r="E27" s="61">
        <v>0</v>
      </c>
      <c r="F27" s="61">
        <v>0</v>
      </c>
      <c r="G27" s="61">
        <v>0</v>
      </c>
    </row>
    <row r="28" spans="1:7" x14ac:dyDescent="0.25">
      <c r="A28" s="46"/>
      <c r="B28" s="46"/>
      <c r="C28" s="46"/>
      <c r="D28" s="46"/>
      <c r="E28" s="46"/>
      <c r="F28" s="46"/>
      <c r="G28" s="46"/>
    </row>
    <row r="29" spans="1:7" x14ac:dyDescent="0.25">
      <c r="A29" s="3" t="s">
        <v>530</v>
      </c>
      <c r="B29" s="40">
        <f t="shared" ref="B29:G29" si="2">B7+B18</f>
        <v>555318172.27999997</v>
      </c>
      <c r="C29" s="40">
        <f t="shared" si="2"/>
        <v>583084080.89400005</v>
      </c>
      <c r="D29" s="40">
        <f t="shared" si="2"/>
        <v>612238284.9387002</v>
      </c>
      <c r="E29" s="40">
        <f t="shared" si="2"/>
        <v>642850199.18563509</v>
      </c>
      <c r="F29" s="40">
        <f t="shared" si="2"/>
        <v>674992709.14491701</v>
      </c>
      <c r="G29" s="40">
        <f t="shared" si="2"/>
        <v>708742344.60216284</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zoomScale="67" zoomScaleNormal="70" workbookViewId="0">
      <selection sqref="A1:G39"/>
    </sheetView>
  </sheetViews>
  <sheetFormatPr baseColWidth="10" defaultColWidth="11.42578125" defaultRowHeight="15" x14ac:dyDescent="0.25"/>
  <cols>
    <col min="1" max="1" width="84.5703125" bestFit="1" customWidth="1"/>
    <col min="2" max="2" width="26.42578125" customWidth="1"/>
    <col min="3" max="3" width="27.28515625" customWidth="1"/>
    <col min="4" max="5" width="23.85546875" customWidth="1"/>
    <col min="6" max="6" width="28" customWidth="1"/>
    <col min="7" max="7" width="27.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5" t="s">
        <v>446</v>
      </c>
      <c r="B1" s="185"/>
      <c r="C1" s="185"/>
      <c r="D1" s="185"/>
      <c r="E1" s="185"/>
      <c r="F1" s="185"/>
      <c r="G1" s="185"/>
    </row>
    <row r="2" spans="1:7" x14ac:dyDescent="0.25">
      <c r="A2" s="125" t="str">
        <f>'Formato 1'!A2</f>
        <v>MUNICIPIO DE ACAMBARO, GTO.</v>
      </c>
      <c r="B2" s="126"/>
      <c r="C2" s="126"/>
      <c r="D2" s="126"/>
      <c r="E2" s="126"/>
      <c r="F2" s="126"/>
      <c r="G2" s="127"/>
    </row>
    <row r="3" spans="1:7" x14ac:dyDescent="0.25">
      <c r="A3" s="115" t="s">
        <v>447</v>
      </c>
      <c r="B3" s="116"/>
      <c r="C3" s="116"/>
      <c r="D3" s="116"/>
      <c r="E3" s="116"/>
      <c r="F3" s="116"/>
      <c r="G3" s="117"/>
    </row>
    <row r="4" spans="1:7" x14ac:dyDescent="0.25">
      <c r="A4" s="118" t="s">
        <v>2</v>
      </c>
      <c r="B4" s="119"/>
      <c r="C4" s="119"/>
      <c r="D4" s="119"/>
      <c r="E4" s="119"/>
      <c r="F4" s="119"/>
      <c r="G4" s="120"/>
    </row>
    <row r="5" spans="1:7" ht="32.25" x14ac:dyDescent="0.25">
      <c r="A5" s="131" t="s">
        <v>422</v>
      </c>
      <c r="B5" s="132">
        <v>2019</v>
      </c>
      <c r="C5" s="132">
        <v>2020</v>
      </c>
      <c r="D5" s="132">
        <v>2021</v>
      </c>
      <c r="E5" s="132">
        <v>2022</v>
      </c>
      <c r="F5" s="132">
        <v>2023</v>
      </c>
      <c r="G5" s="38" t="s">
        <v>545</v>
      </c>
    </row>
    <row r="6" spans="1:7" x14ac:dyDescent="0.25">
      <c r="A6" s="63" t="s">
        <v>423</v>
      </c>
      <c r="B6" s="39">
        <f t="shared" ref="B6:G6" si="0">SUM(B7:B18)</f>
        <v>187169545.24000004</v>
      </c>
      <c r="C6" s="39">
        <f t="shared" si="0"/>
        <v>197964446.47999999</v>
      </c>
      <c r="D6" s="39">
        <f t="shared" si="0"/>
        <v>193972437.97999999</v>
      </c>
      <c r="E6" s="39">
        <f t="shared" si="0"/>
        <v>137928167.95999998</v>
      </c>
      <c r="F6" s="39">
        <f t="shared" si="0"/>
        <v>340662624.80000001</v>
      </c>
      <c r="G6" s="39">
        <f t="shared" si="0"/>
        <v>166345689.28999999</v>
      </c>
    </row>
    <row r="7" spans="1:7" x14ac:dyDescent="0.25">
      <c r="A7" s="64" t="s">
        <v>500</v>
      </c>
      <c r="B7" s="158">
        <v>19490629.370000001</v>
      </c>
      <c r="C7" s="158">
        <v>20524883.969999999</v>
      </c>
      <c r="D7" s="158">
        <v>21528974.379999999</v>
      </c>
      <c r="E7" s="158">
        <v>24915485.109999999</v>
      </c>
      <c r="F7" s="61">
        <v>28329931.899999999</v>
      </c>
      <c r="G7" s="61">
        <v>26043066.890000001</v>
      </c>
    </row>
    <row r="8" spans="1:7" x14ac:dyDescent="0.25">
      <c r="A8" s="64" t="s">
        <v>501</v>
      </c>
      <c r="B8" s="158">
        <v>0</v>
      </c>
      <c r="C8" s="158">
        <v>0</v>
      </c>
      <c r="D8" s="158">
        <v>0</v>
      </c>
      <c r="E8" s="158">
        <v>0</v>
      </c>
      <c r="F8" s="61">
        <v>0</v>
      </c>
      <c r="G8" s="61">
        <v>0</v>
      </c>
    </row>
    <row r="9" spans="1:7" x14ac:dyDescent="0.25">
      <c r="A9" s="64" t="s">
        <v>502</v>
      </c>
      <c r="B9" s="158">
        <v>4056822.03</v>
      </c>
      <c r="C9" s="158">
        <v>4698790.16</v>
      </c>
      <c r="D9" s="158">
        <v>1633682.83</v>
      </c>
      <c r="E9" s="158">
        <v>218350</v>
      </c>
      <c r="F9" s="61">
        <v>4379617.5299999993</v>
      </c>
      <c r="G9" s="61">
        <v>900000</v>
      </c>
    </row>
    <row r="10" spans="1:7" x14ac:dyDescent="0.25">
      <c r="A10" s="64" t="s">
        <v>503</v>
      </c>
      <c r="B10" s="158">
        <v>5819274.2599999998</v>
      </c>
      <c r="C10" s="158">
        <v>6674554.0599999996</v>
      </c>
      <c r="D10" s="158">
        <v>9746274.6500000004</v>
      </c>
      <c r="E10" s="158">
        <v>5111137.9400000004</v>
      </c>
      <c r="F10" s="61">
        <v>9530581.1100000031</v>
      </c>
      <c r="G10" s="61">
        <v>5475834.8700000001</v>
      </c>
    </row>
    <row r="11" spans="1:7" x14ac:dyDescent="0.25">
      <c r="A11" s="64" t="s">
        <v>504</v>
      </c>
      <c r="B11" s="158">
        <v>14157137.49</v>
      </c>
      <c r="C11" s="158">
        <v>12923195.23</v>
      </c>
      <c r="D11" s="158">
        <v>12523142.01</v>
      </c>
      <c r="E11" s="158">
        <v>5819297.5899999999</v>
      </c>
      <c r="F11" s="61">
        <v>15617254.870000003</v>
      </c>
      <c r="G11" s="61">
        <v>9099861.1300000008</v>
      </c>
    </row>
    <row r="12" spans="1:7" x14ac:dyDescent="0.25">
      <c r="A12" s="64" t="s">
        <v>505</v>
      </c>
      <c r="B12" s="158">
        <v>7947186.6100000003</v>
      </c>
      <c r="C12" s="158">
        <v>5952491.7699999996</v>
      </c>
      <c r="D12" s="158">
        <v>7432982.0499999998</v>
      </c>
      <c r="E12" s="158">
        <v>4238326.8600000003</v>
      </c>
      <c r="F12" s="61">
        <v>6028618.3700000001</v>
      </c>
      <c r="G12" s="61">
        <v>2842944.05</v>
      </c>
    </row>
    <row r="13" spans="1:7" ht="30" customHeight="1" x14ac:dyDescent="0.25">
      <c r="A13" s="65" t="s">
        <v>516</v>
      </c>
      <c r="B13" s="158">
        <v>365081</v>
      </c>
      <c r="C13" s="158">
        <v>0</v>
      </c>
      <c r="D13" s="158">
        <v>0</v>
      </c>
      <c r="E13" s="158">
        <v>0</v>
      </c>
      <c r="F13" s="61">
        <v>0</v>
      </c>
      <c r="G13" s="61">
        <v>0</v>
      </c>
    </row>
    <row r="14" spans="1:7" x14ac:dyDescent="0.25">
      <c r="A14" s="64" t="s">
        <v>506</v>
      </c>
      <c r="B14" s="158">
        <v>126411708.90000001</v>
      </c>
      <c r="C14" s="158">
        <v>134159862.7</v>
      </c>
      <c r="D14" s="158">
        <v>126181884</v>
      </c>
      <c r="E14" s="158">
        <v>96429988.700000003</v>
      </c>
      <c r="F14" s="61">
        <v>189727299.74000001</v>
      </c>
      <c r="G14" s="61">
        <v>102185852.02</v>
      </c>
    </row>
    <row r="15" spans="1:7" x14ac:dyDescent="0.25">
      <c r="A15" s="66" t="s">
        <v>507</v>
      </c>
      <c r="B15" s="158">
        <v>8921705.5800000001</v>
      </c>
      <c r="C15" s="158">
        <v>13030668.59</v>
      </c>
      <c r="D15" s="158">
        <v>14925498.060000001</v>
      </c>
      <c r="E15" s="158">
        <v>1195581.76</v>
      </c>
      <c r="F15" s="61">
        <v>2676704.3699999996</v>
      </c>
      <c r="G15" s="61">
        <v>1079409.57</v>
      </c>
    </row>
    <row r="16" spans="1:7" x14ac:dyDescent="0.25">
      <c r="A16" s="64" t="s">
        <v>517</v>
      </c>
      <c r="B16" s="158">
        <v>0</v>
      </c>
      <c r="C16" s="158">
        <v>0</v>
      </c>
      <c r="D16" s="158">
        <v>0</v>
      </c>
      <c r="E16" s="158">
        <v>0</v>
      </c>
      <c r="F16" s="61">
        <v>84194999.849999994</v>
      </c>
      <c r="G16" s="61">
        <v>18571477.02</v>
      </c>
    </row>
    <row r="17" spans="1:7" x14ac:dyDescent="0.25">
      <c r="A17" s="64" t="s">
        <v>508</v>
      </c>
      <c r="B17" s="158">
        <v>0</v>
      </c>
      <c r="C17" s="158"/>
      <c r="D17" s="158">
        <v>0</v>
      </c>
      <c r="E17" s="158">
        <v>0</v>
      </c>
      <c r="F17" s="61">
        <v>425</v>
      </c>
      <c r="G17" s="61">
        <v>172</v>
      </c>
    </row>
    <row r="18" spans="1:7" x14ac:dyDescent="0.25">
      <c r="A18" s="64" t="s">
        <v>518</v>
      </c>
      <c r="B18" s="158">
        <v>0</v>
      </c>
      <c r="C18" s="158"/>
      <c r="D18" s="158">
        <v>0</v>
      </c>
      <c r="E18" s="158">
        <v>0</v>
      </c>
      <c r="F18" s="61">
        <v>177192.06</v>
      </c>
      <c r="G18" s="61">
        <v>147071.74</v>
      </c>
    </row>
    <row r="19" spans="1:7" x14ac:dyDescent="0.25">
      <c r="A19" s="61"/>
      <c r="B19" s="61"/>
      <c r="C19" s="61"/>
      <c r="D19" s="61"/>
      <c r="E19" s="61"/>
      <c r="F19" s="61"/>
      <c r="G19" s="61"/>
    </row>
    <row r="20" spans="1:7" x14ac:dyDescent="0.25">
      <c r="A20" s="67" t="s">
        <v>429</v>
      </c>
      <c r="B20" s="12">
        <f>SUM(B21:B25)</f>
        <v>171829938.38</v>
      </c>
      <c r="C20" s="12">
        <f t="shared" ref="C20:G20" si="1">SUM(C21:C25)</f>
        <v>184983474.5</v>
      </c>
      <c r="D20" s="12">
        <f t="shared" si="1"/>
        <v>160460901.61000001</v>
      </c>
      <c r="E20" s="12">
        <f t="shared" si="1"/>
        <v>85732915.069999993</v>
      </c>
      <c r="F20" s="12">
        <f t="shared" si="1"/>
        <v>175067683</v>
      </c>
      <c r="G20" s="12">
        <f t="shared" si="1"/>
        <v>94858138</v>
      </c>
    </row>
    <row r="21" spans="1:7" x14ac:dyDescent="0.25">
      <c r="A21" s="64" t="s">
        <v>509</v>
      </c>
      <c r="B21" s="158">
        <v>171827089.90000001</v>
      </c>
      <c r="C21" s="158">
        <v>184983474.5</v>
      </c>
      <c r="D21" s="158">
        <v>156750072.30000001</v>
      </c>
      <c r="E21" s="158">
        <v>82845810</v>
      </c>
      <c r="F21" s="61">
        <v>175067258</v>
      </c>
      <c r="G21" s="61">
        <v>94857966</v>
      </c>
    </row>
    <row r="22" spans="1:7" x14ac:dyDescent="0.25">
      <c r="A22" s="64" t="s">
        <v>510</v>
      </c>
      <c r="B22" s="158">
        <v>0</v>
      </c>
      <c r="C22" s="158">
        <v>0</v>
      </c>
      <c r="D22" s="158">
        <v>0</v>
      </c>
      <c r="E22" s="158">
        <v>2887105.07</v>
      </c>
      <c r="F22" s="61">
        <v>0</v>
      </c>
      <c r="G22" s="61">
        <v>0</v>
      </c>
    </row>
    <row r="23" spans="1:7" x14ac:dyDescent="0.25">
      <c r="A23" s="64" t="s">
        <v>511</v>
      </c>
      <c r="B23" s="158">
        <v>0</v>
      </c>
      <c r="C23" s="158">
        <v>0</v>
      </c>
      <c r="D23" s="158">
        <v>0</v>
      </c>
      <c r="E23" s="158">
        <v>0</v>
      </c>
      <c r="F23" s="61">
        <v>0</v>
      </c>
      <c r="G23" s="61">
        <v>0</v>
      </c>
    </row>
    <row r="24" spans="1:7" ht="45" customHeight="1" x14ac:dyDescent="0.25">
      <c r="A24" s="65" t="s">
        <v>519</v>
      </c>
      <c r="B24" s="158">
        <v>0</v>
      </c>
      <c r="C24" s="158">
        <v>0</v>
      </c>
      <c r="D24" s="158">
        <v>3710829.31</v>
      </c>
      <c r="E24" s="158">
        <v>0</v>
      </c>
      <c r="F24" s="61">
        <v>0</v>
      </c>
      <c r="G24" s="61">
        <v>0</v>
      </c>
    </row>
    <row r="25" spans="1:7" x14ac:dyDescent="0.25">
      <c r="A25" s="64" t="s">
        <v>512</v>
      </c>
      <c r="B25" s="158">
        <v>2848.48</v>
      </c>
      <c r="C25" s="158">
        <v>0</v>
      </c>
      <c r="D25" s="158">
        <v>0</v>
      </c>
      <c r="E25" s="158">
        <v>0</v>
      </c>
      <c r="F25" s="61">
        <v>425</v>
      </c>
      <c r="G25" s="61">
        <v>172</v>
      </c>
    </row>
    <row r="26" spans="1:7" x14ac:dyDescent="0.25">
      <c r="A26" s="46"/>
      <c r="B26" s="61"/>
      <c r="C26" s="61"/>
      <c r="D26" s="61"/>
      <c r="E26" s="61"/>
      <c r="F26" s="61"/>
      <c r="G26" s="61"/>
    </row>
    <row r="27" spans="1:7" x14ac:dyDescent="0.25">
      <c r="A27" s="3" t="s">
        <v>433</v>
      </c>
      <c r="B27" s="12">
        <f>B28</f>
        <v>0</v>
      </c>
      <c r="C27" s="12">
        <f t="shared" ref="C27:F27" si="2">C28</f>
        <v>0</v>
      </c>
      <c r="D27" s="12">
        <f t="shared" si="2"/>
        <v>0</v>
      </c>
      <c r="E27" s="12">
        <f t="shared" si="2"/>
        <v>0</v>
      </c>
      <c r="F27" s="12">
        <f t="shared" si="2"/>
        <v>0</v>
      </c>
      <c r="G27" s="12">
        <f t="shared" ref="G27" si="3">G28</f>
        <v>0</v>
      </c>
    </row>
    <row r="28" spans="1:7" x14ac:dyDescent="0.25">
      <c r="A28" s="59" t="s">
        <v>276</v>
      </c>
      <c r="B28" s="61">
        <v>0</v>
      </c>
      <c r="C28" s="61">
        <v>0</v>
      </c>
      <c r="D28" s="61">
        <v>0</v>
      </c>
      <c r="E28" s="61">
        <v>0</v>
      </c>
      <c r="F28" s="61">
        <v>0</v>
      </c>
      <c r="G28" s="61">
        <v>0</v>
      </c>
    </row>
    <row r="29" spans="1:7" x14ac:dyDescent="0.25">
      <c r="A29" s="46"/>
      <c r="B29" s="61"/>
      <c r="C29" s="61"/>
      <c r="D29" s="61"/>
      <c r="E29" s="61"/>
      <c r="F29" s="61"/>
      <c r="G29" s="61"/>
    </row>
    <row r="30" spans="1:7" x14ac:dyDescent="0.25">
      <c r="A30" s="3" t="s">
        <v>520</v>
      </c>
      <c r="B30" s="40">
        <f>B6+B20+B27</f>
        <v>358999483.62</v>
      </c>
      <c r="C30" s="40">
        <f t="shared" ref="C30:G30" si="4">C6+C20+C27</f>
        <v>382947920.98000002</v>
      </c>
      <c r="D30" s="40">
        <f t="shared" si="4"/>
        <v>354433339.59000003</v>
      </c>
      <c r="E30" s="40">
        <f t="shared" si="4"/>
        <v>223661083.02999997</v>
      </c>
      <c r="F30" s="40">
        <f t="shared" si="4"/>
        <v>515730307.80000001</v>
      </c>
      <c r="G30" s="40">
        <f t="shared" si="4"/>
        <v>261203827.28999999</v>
      </c>
    </row>
    <row r="31" spans="1:7" x14ac:dyDescent="0.25">
      <c r="A31" s="46"/>
      <c r="B31" s="61"/>
      <c r="C31" s="61"/>
      <c r="D31" s="61"/>
      <c r="E31" s="61"/>
      <c r="F31" s="61"/>
      <c r="G31" s="61"/>
    </row>
    <row r="32" spans="1:7" x14ac:dyDescent="0.25">
      <c r="A32" s="3" t="s">
        <v>278</v>
      </c>
      <c r="B32" s="12"/>
      <c r="C32" s="12"/>
      <c r="D32" s="12"/>
      <c r="E32" s="12"/>
      <c r="F32" s="12"/>
      <c r="G32" s="12"/>
    </row>
    <row r="33" spans="1:7" ht="45" customHeight="1" x14ac:dyDescent="0.25">
      <c r="A33" s="68" t="s">
        <v>435</v>
      </c>
      <c r="B33" s="61">
        <v>0</v>
      </c>
      <c r="C33" s="61">
        <v>0</v>
      </c>
      <c r="D33" s="61">
        <v>0</v>
      </c>
      <c r="E33" s="61">
        <v>0</v>
      </c>
      <c r="F33" s="61">
        <v>0</v>
      </c>
      <c r="G33" s="61">
        <v>0</v>
      </c>
    </row>
    <row r="34" spans="1:7" ht="45" customHeight="1" x14ac:dyDescent="0.25">
      <c r="A34" s="68" t="s">
        <v>448</v>
      </c>
      <c r="B34" s="61">
        <v>0</v>
      </c>
      <c r="C34" s="61">
        <v>0</v>
      </c>
      <c r="D34" s="61">
        <v>0</v>
      </c>
      <c r="E34" s="61">
        <v>0</v>
      </c>
      <c r="F34" s="61">
        <v>0</v>
      </c>
      <c r="G34" s="61">
        <v>0</v>
      </c>
    </row>
    <row r="35" spans="1:7" x14ac:dyDescent="0.25">
      <c r="A35" s="3" t="s">
        <v>449</v>
      </c>
      <c r="B35" s="12">
        <f>B33+B34</f>
        <v>0</v>
      </c>
      <c r="C35" s="12">
        <f t="shared" ref="C35:G35" si="5">C33+C34</f>
        <v>0</v>
      </c>
      <c r="D35" s="12">
        <f t="shared" si="5"/>
        <v>0</v>
      </c>
      <c r="E35" s="12">
        <f t="shared" si="5"/>
        <v>0</v>
      </c>
      <c r="F35" s="12">
        <f t="shared" si="5"/>
        <v>0</v>
      </c>
      <c r="G35" s="12">
        <f t="shared" si="5"/>
        <v>0</v>
      </c>
    </row>
    <row r="36" spans="1:7" ht="5.25" customHeight="1" x14ac:dyDescent="0.25">
      <c r="A36" s="56"/>
      <c r="B36" s="69"/>
      <c r="C36" s="69"/>
      <c r="D36" s="69"/>
      <c r="E36" s="69"/>
      <c r="F36" s="69"/>
      <c r="G36" s="69"/>
    </row>
    <row r="37" spans="1:7" x14ac:dyDescent="0.25">
      <c r="A37" s="62"/>
    </row>
    <row r="38" spans="1:7" x14ac:dyDescent="0.25">
      <c r="A38" s="184" t="s">
        <v>452</v>
      </c>
      <c r="B38" s="184"/>
      <c r="C38" s="184"/>
      <c r="D38" s="184"/>
      <c r="E38" s="184"/>
      <c r="F38" s="184"/>
      <c r="G38" s="184"/>
    </row>
    <row r="39" spans="1:7" x14ac:dyDescent="0.25">
      <c r="A39" s="184" t="s">
        <v>453</v>
      </c>
      <c r="B39" s="184"/>
      <c r="C39" s="184"/>
      <c r="D39" s="184"/>
      <c r="E39" s="184"/>
      <c r="F39" s="184"/>
      <c r="G39" s="184"/>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50" fitToHeight="0" orientation="landscape" r:id="rId1"/>
  <ignoredErrors>
    <ignoredError sqref="B36:G36" formulaRange="1"/>
    <ignoredError sqref="C6:G6 B19:G20 G26:G27 B29:G32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activeCell="C42" sqref="C42"/>
    </sheetView>
  </sheetViews>
  <sheetFormatPr baseColWidth="10" defaultColWidth="11.42578125" defaultRowHeight="15" x14ac:dyDescent="0.25"/>
  <cols>
    <col min="1" max="1" width="62.85546875" bestFit="1" customWidth="1"/>
    <col min="2" max="2" width="26.28515625" customWidth="1"/>
    <col min="3" max="3" width="24.5703125" customWidth="1"/>
    <col min="4" max="4" width="26.85546875" customWidth="1"/>
    <col min="5" max="5" width="23.28515625" customWidth="1"/>
    <col min="6" max="6" width="21.5703125" customWidth="1"/>
    <col min="7" max="7" width="27"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5" t="s">
        <v>450</v>
      </c>
      <c r="B1" s="185"/>
      <c r="C1" s="185"/>
      <c r="D1" s="185"/>
      <c r="E1" s="185"/>
      <c r="F1" s="185"/>
      <c r="G1" s="185"/>
    </row>
    <row r="2" spans="1:7" x14ac:dyDescent="0.25">
      <c r="A2" s="125" t="str">
        <f>'Formato 1'!A2</f>
        <v>MUNICIPIO DE ACAMBARO, GTO.</v>
      </c>
      <c r="B2" s="126"/>
      <c r="C2" s="126"/>
      <c r="D2" s="126"/>
      <c r="E2" s="126"/>
      <c r="F2" s="126"/>
      <c r="G2" s="127"/>
    </row>
    <row r="3" spans="1:7" x14ac:dyDescent="0.25">
      <c r="A3" s="115" t="s">
        <v>451</v>
      </c>
      <c r="B3" s="116"/>
      <c r="C3" s="116"/>
      <c r="D3" s="116"/>
      <c r="E3" s="116"/>
      <c r="F3" s="116"/>
      <c r="G3" s="117"/>
    </row>
    <row r="4" spans="1:7" x14ac:dyDescent="0.25">
      <c r="A4" s="118" t="s">
        <v>2</v>
      </c>
      <c r="B4" s="119"/>
      <c r="C4" s="119"/>
      <c r="D4" s="119"/>
      <c r="E4" s="119"/>
      <c r="F4" s="119"/>
      <c r="G4" s="120"/>
    </row>
    <row r="5" spans="1:7" ht="48.75" customHeight="1" x14ac:dyDescent="0.25">
      <c r="A5" s="131" t="s">
        <v>422</v>
      </c>
      <c r="B5" s="132">
        <v>2019</v>
      </c>
      <c r="C5" s="132">
        <v>2020</v>
      </c>
      <c r="D5" s="132">
        <v>2021</v>
      </c>
      <c r="E5" s="132">
        <v>2022</v>
      </c>
      <c r="F5" s="132">
        <v>2023</v>
      </c>
      <c r="G5" s="38" t="s">
        <v>546</v>
      </c>
    </row>
    <row r="6" spans="1:7" x14ac:dyDescent="0.25">
      <c r="A6" s="27" t="s">
        <v>534</v>
      </c>
      <c r="B6" s="39">
        <f>SUM(B7:B15)</f>
        <v>163876795.00999999</v>
      </c>
      <c r="C6" s="39">
        <f>SUM(C7:C15)</f>
        <v>185739627.45999998</v>
      </c>
      <c r="D6" s="39">
        <f>SUM(D7:D15)</f>
        <v>191960133.59000003</v>
      </c>
      <c r="E6" s="39">
        <f>SUM(E7:E15)</f>
        <v>125666218.73</v>
      </c>
      <c r="F6" s="39">
        <f>SUM(F7:F15)</f>
        <v>301395690.52999997</v>
      </c>
      <c r="G6" s="39">
        <f t="shared" ref="G6" si="0">SUM(G7:G15)</f>
        <v>205858300.93000001</v>
      </c>
    </row>
    <row r="7" spans="1:7" x14ac:dyDescent="0.25">
      <c r="A7" s="59" t="s">
        <v>531</v>
      </c>
      <c r="B7" s="61">
        <v>107060063.59999999</v>
      </c>
      <c r="C7" s="61">
        <v>114280272.59999999</v>
      </c>
      <c r="D7" s="61">
        <v>115332655.2</v>
      </c>
      <c r="E7" s="61">
        <v>75559475.810000002</v>
      </c>
      <c r="F7" s="61">
        <v>136025625.16999993</v>
      </c>
      <c r="G7" s="159">
        <v>79639148.370000005</v>
      </c>
    </row>
    <row r="8" spans="1:7" x14ac:dyDescent="0.25">
      <c r="A8" s="59" t="s">
        <v>532</v>
      </c>
      <c r="B8" s="61">
        <v>9867493.9499999993</v>
      </c>
      <c r="C8" s="61">
        <v>11106572.66</v>
      </c>
      <c r="D8" s="61">
        <v>12174208.540000003</v>
      </c>
      <c r="E8" s="61">
        <v>5835816.46</v>
      </c>
      <c r="F8" s="61">
        <v>17201243.620000001</v>
      </c>
      <c r="G8" s="61">
        <v>7956896.3600000003</v>
      </c>
    </row>
    <row r="9" spans="1:7" x14ac:dyDescent="0.25">
      <c r="A9" s="59" t="s">
        <v>439</v>
      </c>
      <c r="B9" s="61">
        <v>21744502.739999998</v>
      </c>
      <c r="C9" s="61">
        <v>18005075.390000001</v>
      </c>
      <c r="D9" s="61">
        <v>28795816.690000005</v>
      </c>
      <c r="E9" s="61">
        <v>28927400.309999999</v>
      </c>
      <c r="F9" s="61">
        <v>50102459.610000014</v>
      </c>
      <c r="G9" s="61">
        <v>15544793.810000001</v>
      </c>
    </row>
    <row r="10" spans="1:7" ht="30" customHeight="1" x14ac:dyDescent="0.25">
      <c r="A10" s="60" t="s">
        <v>440</v>
      </c>
      <c r="B10" s="61">
        <v>18087190.550000001</v>
      </c>
      <c r="C10" s="61">
        <v>28957034.09</v>
      </c>
      <c r="D10" s="61">
        <v>28747969.080000006</v>
      </c>
      <c r="E10" s="61">
        <v>9370916.3599999994</v>
      </c>
      <c r="F10" s="61">
        <v>38070958.149999991</v>
      </c>
      <c r="G10" s="61">
        <v>23832719.710000001</v>
      </c>
    </row>
    <row r="11" spans="1:7" ht="30" customHeight="1" x14ac:dyDescent="0.25">
      <c r="A11" s="60" t="s">
        <v>533</v>
      </c>
      <c r="B11" s="61">
        <v>2486350.7599999998</v>
      </c>
      <c r="C11" s="61">
        <v>2597667.34</v>
      </c>
      <c r="D11" s="61">
        <v>429285.65</v>
      </c>
      <c r="E11" s="61">
        <v>311620</v>
      </c>
      <c r="F11" s="61">
        <v>15632024.890000001</v>
      </c>
      <c r="G11" s="61">
        <v>140350</v>
      </c>
    </row>
    <row r="12" spans="1:7" x14ac:dyDescent="0.25">
      <c r="A12" s="59" t="s">
        <v>441</v>
      </c>
      <c r="B12" s="61">
        <v>4431193.41</v>
      </c>
      <c r="C12" s="61">
        <v>10220681.98</v>
      </c>
      <c r="D12" s="61">
        <v>6370687.3299999991</v>
      </c>
      <c r="E12" s="61">
        <v>1373557.29</v>
      </c>
      <c r="F12" s="61">
        <v>42293907.120000005</v>
      </c>
      <c r="G12" s="61">
        <v>78432566.180000007</v>
      </c>
    </row>
    <row r="13" spans="1:7" ht="30" customHeight="1" x14ac:dyDescent="0.25">
      <c r="A13" s="60" t="s">
        <v>442</v>
      </c>
      <c r="B13" s="61">
        <v>0</v>
      </c>
      <c r="C13" s="61">
        <v>0</v>
      </c>
      <c r="D13" s="61">
        <v>0</v>
      </c>
      <c r="E13" s="61">
        <v>0</v>
      </c>
      <c r="F13" s="61">
        <v>0</v>
      </c>
      <c r="G13" s="61">
        <v>0</v>
      </c>
    </row>
    <row r="14" spans="1:7" x14ac:dyDescent="0.25">
      <c r="A14" s="59" t="s">
        <v>443</v>
      </c>
      <c r="B14" s="61">
        <v>200000</v>
      </c>
      <c r="C14" s="61">
        <v>200000</v>
      </c>
      <c r="D14" s="61">
        <v>0</v>
      </c>
      <c r="E14" s="61">
        <v>0</v>
      </c>
      <c r="F14" s="61">
        <v>2063671.97</v>
      </c>
      <c r="G14" s="61">
        <v>294312.5</v>
      </c>
    </row>
    <row r="15" spans="1:7" x14ac:dyDescent="0.25">
      <c r="A15" s="59" t="s">
        <v>444</v>
      </c>
      <c r="B15" s="61">
        <v>0</v>
      </c>
      <c r="C15" s="61">
        <v>372323.4</v>
      </c>
      <c r="D15" s="61">
        <v>109511.1</v>
      </c>
      <c r="E15" s="61">
        <v>4287432.5</v>
      </c>
      <c r="F15" s="61">
        <v>5800</v>
      </c>
      <c r="G15" s="61">
        <v>17514</v>
      </c>
    </row>
    <row r="16" spans="1:7" x14ac:dyDescent="0.25">
      <c r="A16" s="46"/>
      <c r="B16" s="46"/>
      <c r="C16" s="46"/>
      <c r="D16" s="46"/>
      <c r="E16" s="46"/>
      <c r="F16" s="46"/>
      <c r="G16" s="46"/>
    </row>
    <row r="17" spans="1:7" x14ac:dyDescent="0.25">
      <c r="A17" s="3" t="s">
        <v>529</v>
      </c>
      <c r="B17" s="12">
        <f>SUM(B18:B26)</f>
        <v>168288347.47</v>
      </c>
      <c r="C17" s="12">
        <f t="shared" ref="C17:G17" si="1">SUM(C18:C26)</f>
        <v>148144733.48999998</v>
      </c>
      <c r="D17" s="12">
        <f t="shared" si="1"/>
        <v>234716654.11999995</v>
      </c>
      <c r="E17" s="12">
        <f t="shared" si="1"/>
        <v>11644082.619999999</v>
      </c>
      <c r="F17" s="12">
        <f t="shared" si="1"/>
        <v>209379024.05000001</v>
      </c>
      <c r="G17" s="12">
        <f t="shared" si="1"/>
        <v>52877186.110000007</v>
      </c>
    </row>
    <row r="18" spans="1:7" x14ac:dyDescent="0.25">
      <c r="A18" s="59" t="s">
        <v>531</v>
      </c>
      <c r="B18" s="61">
        <v>32112417.890000001</v>
      </c>
      <c r="C18" s="61">
        <v>22668898.379999999</v>
      </c>
      <c r="D18" s="61">
        <v>24920158.189999998</v>
      </c>
      <c r="E18" s="61">
        <v>567578.21</v>
      </c>
      <c r="F18" s="61">
        <v>31854160.860000007</v>
      </c>
      <c r="G18" s="61">
        <v>4310760.43</v>
      </c>
    </row>
    <row r="19" spans="1:7" x14ac:dyDescent="0.25">
      <c r="A19" s="59" t="s">
        <v>532</v>
      </c>
      <c r="B19" s="61">
        <v>6232913.75</v>
      </c>
      <c r="C19" s="61">
        <v>5860054.9500000002</v>
      </c>
      <c r="D19" s="61">
        <v>4689781.26</v>
      </c>
      <c r="E19" s="61">
        <v>0</v>
      </c>
      <c r="F19" s="61">
        <v>2185325.8400000003</v>
      </c>
      <c r="G19" s="61">
        <v>2852955.62</v>
      </c>
    </row>
    <row r="20" spans="1:7" x14ac:dyDescent="0.25">
      <c r="A20" s="59" t="s">
        <v>439</v>
      </c>
      <c r="B20" s="61">
        <v>53437961.079999998</v>
      </c>
      <c r="C20" s="61">
        <v>52965354.390000001</v>
      </c>
      <c r="D20" s="61">
        <v>43474814.160000004</v>
      </c>
      <c r="E20" s="61">
        <v>90</v>
      </c>
      <c r="F20" s="61">
        <v>60512622.63000001</v>
      </c>
      <c r="G20" s="61">
        <v>29118806.800000001</v>
      </c>
    </row>
    <row r="21" spans="1:7" ht="30" customHeight="1" x14ac:dyDescent="0.25">
      <c r="A21" s="60" t="s">
        <v>440</v>
      </c>
      <c r="B21" s="61">
        <v>9051671.5299999993</v>
      </c>
      <c r="C21" s="61">
        <v>6826180.3600000003</v>
      </c>
      <c r="D21" s="61">
        <v>11154658.530000007</v>
      </c>
      <c r="E21" s="61">
        <v>0</v>
      </c>
      <c r="F21" s="61">
        <v>12366494.730000002</v>
      </c>
      <c r="G21" s="61">
        <v>0</v>
      </c>
    </row>
    <row r="22" spans="1:7" x14ac:dyDescent="0.25">
      <c r="A22" s="59" t="s">
        <v>533</v>
      </c>
      <c r="B22" s="61">
        <v>7074701.7199999997</v>
      </c>
      <c r="C22" s="61">
        <v>10876036.279999999</v>
      </c>
      <c r="D22" s="61">
        <v>13475011.740000002</v>
      </c>
      <c r="E22" s="61">
        <v>0</v>
      </c>
      <c r="F22" s="61">
        <v>8519273.9600000009</v>
      </c>
      <c r="G22" s="61">
        <v>7923999.9500000002</v>
      </c>
    </row>
    <row r="23" spans="1:7" x14ac:dyDescent="0.25">
      <c r="A23" s="59" t="s">
        <v>441</v>
      </c>
      <c r="B23" s="61">
        <v>57044034.259999998</v>
      </c>
      <c r="C23" s="61">
        <v>45722947.210000001</v>
      </c>
      <c r="D23" s="61">
        <v>136748117.03999996</v>
      </c>
      <c r="E23" s="61">
        <v>10982408.939999999</v>
      </c>
      <c r="F23" s="61">
        <v>93469693.920000002</v>
      </c>
      <c r="G23" s="61">
        <v>8670663.3100000005</v>
      </c>
    </row>
    <row r="24" spans="1:7" x14ac:dyDescent="0.25">
      <c r="A24" s="59" t="s">
        <v>442</v>
      </c>
      <c r="B24" s="61">
        <v>0</v>
      </c>
      <c r="C24" s="61">
        <v>0</v>
      </c>
      <c r="D24" s="61">
        <v>0</v>
      </c>
      <c r="E24" s="61">
        <v>0</v>
      </c>
      <c r="F24" s="61">
        <v>0</v>
      </c>
      <c r="G24" s="61">
        <v>0</v>
      </c>
    </row>
    <row r="25" spans="1:7" x14ac:dyDescent="0.25">
      <c r="A25" s="59" t="s">
        <v>445</v>
      </c>
      <c r="B25" s="61">
        <v>3334647.24</v>
      </c>
      <c r="C25" s="61">
        <v>3225261.92</v>
      </c>
      <c r="D25" s="61">
        <v>254113.19999999998</v>
      </c>
      <c r="E25" s="61">
        <v>94005.47</v>
      </c>
      <c r="F25" s="61">
        <v>471452.11</v>
      </c>
      <c r="G25" s="61">
        <v>0</v>
      </c>
    </row>
    <row r="26" spans="1:7" x14ac:dyDescent="0.25">
      <c r="A26" s="59" t="s">
        <v>444</v>
      </c>
      <c r="B26" s="61">
        <v>0</v>
      </c>
      <c r="C26" s="61"/>
      <c r="D26" s="61">
        <v>0</v>
      </c>
      <c r="E26" s="61">
        <v>0</v>
      </c>
      <c r="F26" s="61">
        <v>0</v>
      </c>
      <c r="G26" s="61">
        <v>0</v>
      </c>
    </row>
    <row r="27" spans="1:7" x14ac:dyDescent="0.25">
      <c r="A27" s="46"/>
      <c r="B27" s="46"/>
      <c r="C27" s="46"/>
      <c r="D27" s="46"/>
      <c r="E27" s="46"/>
      <c r="F27" s="46"/>
      <c r="G27" s="46"/>
    </row>
    <row r="28" spans="1:7" x14ac:dyDescent="0.25">
      <c r="A28" s="3" t="s">
        <v>535</v>
      </c>
      <c r="B28" s="40">
        <f>B6+B17</f>
        <v>332165142.48000002</v>
      </c>
      <c r="C28" s="40">
        <f t="shared" ref="C28:G28" si="2">C6+C17</f>
        <v>333884360.94999993</v>
      </c>
      <c r="D28" s="40">
        <f t="shared" si="2"/>
        <v>426676787.70999998</v>
      </c>
      <c r="E28" s="40">
        <f t="shared" si="2"/>
        <v>137310301.34999999</v>
      </c>
      <c r="F28" s="40">
        <f t="shared" si="2"/>
        <v>510774714.57999998</v>
      </c>
      <c r="G28" s="40">
        <f t="shared" si="2"/>
        <v>258735487.04000002</v>
      </c>
    </row>
    <row r="29" spans="1:7" x14ac:dyDescent="0.25">
      <c r="A29" s="56"/>
      <c r="B29" s="56"/>
      <c r="C29" s="56"/>
      <c r="D29" s="56"/>
      <c r="E29" s="56"/>
      <c r="F29" s="56"/>
      <c r="G29" s="56"/>
    </row>
    <row r="30" spans="1:7" x14ac:dyDescent="0.25">
      <c r="A30" s="62"/>
    </row>
    <row r="31" spans="1:7" x14ac:dyDescent="0.25">
      <c r="A31" s="184" t="s">
        <v>452</v>
      </c>
      <c r="B31" s="184"/>
      <c r="C31" s="184"/>
      <c r="D31" s="184"/>
      <c r="E31" s="184"/>
      <c r="F31" s="184"/>
      <c r="G31" s="184"/>
    </row>
    <row r="32" spans="1:7" x14ac:dyDescent="0.25">
      <c r="A32" s="184" t="s">
        <v>453</v>
      </c>
      <c r="B32" s="184"/>
      <c r="C32" s="184"/>
      <c r="D32" s="184"/>
      <c r="E32" s="184"/>
      <c r="F32" s="184"/>
      <c r="G32" s="184"/>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60" fitToHeight="0" orientation="landscape" r:id="rId1"/>
  <ignoredErrors>
    <ignoredError sqref="B6:G6 B16:G17 B27:G29"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topLeftCell="A33" zoomScale="71" zoomScaleNormal="65" workbookViewId="0">
      <selection sqref="A1:F67"/>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73" t="s">
        <v>528</v>
      </c>
      <c r="B1" s="166"/>
      <c r="C1" s="166"/>
      <c r="D1" s="166"/>
      <c r="E1" s="166"/>
      <c r="F1" s="166"/>
    </row>
    <row r="2" spans="1:6" ht="20.100000000000001" customHeight="1" x14ac:dyDescent="0.25">
      <c r="A2" s="186" t="str">
        <f>'[2]Formato 1'!A2</f>
        <v>NOMBRE DEL ENTE PÚBLICO (a)</v>
      </c>
      <c r="B2" s="187"/>
      <c r="C2" s="187"/>
      <c r="D2" s="187"/>
      <c r="E2" s="187"/>
      <c r="F2" s="188"/>
    </row>
    <row r="3" spans="1:6" ht="29.25" customHeight="1" x14ac:dyDescent="0.25">
      <c r="A3" s="189" t="s">
        <v>536</v>
      </c>
      <c r="B3" s="190"/>
      <c r="C3" s="190"/>
      <c r="D3" s="190"/>
      <c r="E3" s="190"/>
      <c r="F3" s="191"/>
    </row>
    <row r="4" spans="1:6" ht="35.25" customHeight="1" x14ac:dyDescent="0.25">
      <c r="A4" s="131" t="s">
        <v>422</v>
      </c>
      <c r="B4" s="7" t="s">
        <v>454</v>
      </c>
      <c r="C4" s="34" t="s">
        <v>455</v>
      </c>
      <c r="D4" s="34" t="s">
        <v>456</v>
      </c>
      <c r="E4" s="34" t="s">
        <v>457</v>
      </c>
      <c r="F4" s="34" t="s">
        <v>458</v>
      </c>
    </row>
    <row r="5" spans="1:6" ht="12.75" customHeight="1" x14ac:dyDescent="0.25">
      <c r="A5" s="139" t="s">
        <v>459</v>
      </c>
      <c r="B5" s="140"/>
      <c r="C5" s="140"/>
      <c r="D5" s="140"/>
      <c r="E5" s="140"/>
      <c r="F5" s="140"/>
    </row>
    <row r="6" spans="1:6" ht="30" x14ac:dyDescent="0.25">
      <c r="A6" s="141" t="s">
        <v>460</v>
      </c>
      <c r="B6" s="160" t="s">
        <v>595</v>
      </c>
      <c r="C6" s="142"/>
      <c r="D6" s="142"/>
      <c r="E6" s="142"/>
      <c r="F6" s="142"/>
    </row>
    <row r="7" spans="1:6" ht="15" x14ac:dyDescent="0.25">
      <c r="A7" s="141" t="s">
        <v>461</v>
      </c>
      <c r="B7" s="142"/>
      <c r="C7" s="142"/>
      <c r="D7" s="142"/>
      <c r="E7" s="142"/>
      <c r="F7" s="142"/>
    </row>
    <row r="8" spans="1:6" ht="15" x14ac:dyDescent="0.25">
      <c r="A8" s="143"/>
      <c r="B8" s="142"/>
      <c r="C8" s="142"/>
      <c r="D8" s="142"/>
      <c r="E8" s="142"/>
      <c r="F8" s="142"/>
    </row>
    <row r="9" spans="1:6" ht="15" x14ac:dyDescent="0.25">
      <c r="A9" s="144" t="s">
        <v>462</v>
      </c>
      <c r="B9" s="142"/>
      <c r="C9" s="142"/>
      <c r="D9" s="142"/>
      <c r="E9" s="142"/>
      <c r="F9" s="142"/>
    </row>
    <row r="10" spans="1:6" ht="15" x14ac:dyDescent="0.25">
      <c r="A10" s="141" t="s">
        <v>463</v>
      </c>
      <c r="B10" s="145"/>
      <c r="C10" s="145"/>
      <c r="D10" s="145"/>
      <c r="E10" s="145"/>
      <c r="F10" s="145"/>
    </row>
    <row r="11" spans="1:6" ht="15" x14ac:dyDescent="0.25">
      <c r="A11" s="68" t="s">
        <v>464</v>
      </c>
      <c r="B11" s="145"/>
      <c r="C11" s="145"/>
      <c r="D11" s="145"/>
      <c r="E11" s="145"/>
      <c r="F11" s="145"/>
    </row>
    <row r="12" spans="1:6" ht="15" x14ac:dyDescent="0.25">
      <c r="A12" s="68" t="s">
        <v>465</v>
      </c>
      <c r="B12" s="145"/>
      <c r="C12" s="145"/>
      <c r="D12" s="145"/>
      <c r="E12" s="145"/>
      <c r="F12" s="145"/>
    </row>
    <row r="13" spans="1:6" ht="15" x14ac:dyDescent="0.25">
      <c r="A13" s="68" t="s">
        <v>466</v>
      </c>
      <c r="B13" s="145"/>
      <c r="C13" s="145"/>
      <c r="D13" s="145"/>
      <c r="E13" s="145"/>
      <c r="F13" s="145"/>
    </row>
    <row r="14" spans="1:6" ht="15" x14ac:dyDescent="0.25">
      <c r="A14" s="141" t="s">
        <v>467</v>
      </c>
      <c r="B14" s="145"/>
      <c r="C14" s="145"/>
      <c r="D14" s="145"/>
      <c r="E14" s="145"/>
      <c r="F14" s="145"/>
    </row>
    <row r="15" spans="1:6" ht="15" x14ac:dyDescent="0.25">
      <c r="A15" s="68" t="s">
        <v>464</v>
      </c>
      <c r="B15" s="145"/>
      <c r="C15" s="145"/>
      <c r="D15" s="145"/>
      <c r="E15" s="145"/>
      <c r="F15" s="145"/>
    </row>
    <row r="16" spans="1:6" ht="15" x14ac:dyDescent="0.25">
      <c r="A16" s="68" t="s">
        <v>465</v>
      </c>
      <c r="B16" s="146"/>
      <c r="C16" s="146"/>
      <c r="D16" s="146"/>
      <c r="E16" s="146"/>
      <c r="F16" s="146"/>
    </row>
    <row r="17" spans="1:6" ht="15" x14ac:dyDescent="0.25">
      <c r="A17" s="68" t="s">
        <v>466</v>
      </c>
      <c r="B17" s="147"/>
      <c r="C17" s="147"/>
      <c r="D17" s="147"/>
      <c r="E17" s="147"/>
      <c r="F17" s="147"/>
    </row>
    <row r="18" spans="1:6" ht="15" x14ac:dyDescent="0.25">
      <c r="A18" s="141" t="s">
        <v>468</v>
      </c>
      <c r="B18" s="147"/>
      <c r="C18" s="147"/>
      <c r="D18" s="147"/>
      <c r="E18" s="147"/>
      <c r="F18" s="147"/>
    </row>
    <row r="19" spans="1:6" ht="15" x14ac:dyDescent="0.25">
      <c r="A19" s="141" t="s">
        <v>469</v>
      </c>
      <c r="B19" s="147"/>
      <c r="C19" s="147"/>
      <c r="D19" s="147"/>
      <c r="E19" s="147"/>
      <c r="F19" s="147"/>
    </row>
    <row r="20" spans="1:6" ht="15" x14ac:dyDescent="0.25">
      <c r="A20" s="141" t="s">
        <v>513</v>
      </c>
      <c r="B20" s="148"/>
      <c r="C20" s="148"/>
      <c r="D20" s="148"/>
      <c r="E20" s="148"/>
      <c r="F20" s="148"/>
    </row>
    <row r="21" spans="1:6" ht="30" x14ac:dyDescent="0.25">
      <c r="A21" s="141" t="s">
        <v>514</v>
      </c>
      <c r="B21" s="148"/>
      <c r="C21" s="148"/>
      <c r="D21" s="148"/>
      <c r="E21" s="148"/>
      <c r="F21" s="148"/>
    </row>
    <row r="22" spans="1:6" ht="15" x14ac:dyDescent="0.25">
      <c r="A22" s="141" t="s">
        <v>470</v>
      </c>
      <c r="B22" s="148"/>
      <c r="C22" s="148"/>
      <c r="D22" s="148"/>
      <c r="E22" s="148"/>
      <c r="F22" s="148"/>
    </row>
    <row r="23" spans="1:6" ht="15" x14ac:dyDescent="0.25">
      <c r="A23" s="141" t="s">
        <v>471</v>
      </c>
      <c r="B23" s="148"/>
      <c r="C23" s="148"/>
      <c r="D23" s="148"/>
      <c r="E23" s="148"/>
      <c r="F23" s="148"/>
    </row>
    <row r="24" spans="1:6" ht="15" x14ac:dyDescent="0.25">
      <c r="A24" s="141" t="s">
        <v>472</v>
      </c>
      <c r="B24" s="149"/>
      <c r="C24" s="149"/>
      <c r="D24" s="149"/>
      <c r="E24" s="149"/>
      <c r="F24" s="149"/>
    </row>
    <row r="25" spans="1:6" ht="15" x14ac:dyDescent="0.25">
      <c r="A25" s="141" t="s">
        <v>473</v>
      </c>
      <c r="B25" s="149"/>
      <c r="C25" s="149"/>
      <c r="D25" s="149"/>
      <c r="E25" s="149"/>
      <c r="F25" s="149"/>
    </row>
    <row r="26" spans="1:6" ht="15" x14ac:dyDescent="0.25">
      <c r="A26" s="143"/>
      <c r="B26" s="150"/>
      <c r="C26" s="150"/>
      <c r="D26" s="150"/>
      <c r="E26" s="150"/>
      <c r="F26" s="150"/>
    </row>
    <row r="27" spans="1:6" ht="15" x14ac:dyDescent="0.25">
      <c r="A27" s="144" t="s">
        <v>474</v>
      </c>
      <c r="B27" s="151"/>
      <c r="C27" s="151"/>
      <c r="D27" s="151"/>
      <c r="E27" s="151"/>
      <c r="F27" s="151"/>
    </row>
    <row r="28" spans="1:6" ht="15" x14ac:dyDescent="0.25">
      <c r="A28" s="141" t="s">
        <v>475</v>
      </c>
      <c r="B28" s="92"/>
      <c r="C28" s="92"/>
      <c r="D28" s="92"/>
      <c r="E28" s="92"/>
      <c r="F28" s="92"/>
    </row>
    <row r="29" spans="1:6" ht="15" x14ac:dyDescent="0.25">
      <c r="A29" s="152"/>
      <c r="B29" s="54"/>
      <c r="C29" s="54"/>
      <c r="D29" s="54"/>
      <c r="E29" s="54"/>
      <c r="F29" s="54"/>
    </row>
    <row r="30" spans="1:6" ht="15" x14ac:dyDescent="0.25">
      <c r="A30" s="153" t="s">
        <v>476</v>
      </c>
      <c r="B30" s="54"/>
      <c r="C30" s="54"/>
      <c r="D30" s="54"/>
      <c r="E30" s="54"/>
      <c r="F30" s="54"/>
    </row>
    <row r="31" spans="1:6" ht="15" x14ac:dyDescent="0.25">
      <c r="A31" s="154" t="s">
        <v>463</v>
      </c>
      <c r="B31" s="92"/>
      <c r="C31" s="92"/>
      <c r="D31" s="92"/>
      <c r="E31" s="92"/>
      <c r="F31" s="92"/>
    </row>
    <row r="32" spans="1:6" ht="15" x14ac:dyDescent="0.25">
      <c r="A32" s="154" t="s">
        <v>467</v>
      </c>
      <c r="B32" s="92"/>
      <c r="C32" s="92"/>
      <c r="D32" s="92"/>
      <c r="E32" s="92"/>
      <c r="F32" s="92"/>
    </row>
    <row r="33" spans="1:6" ht="15" x14ac:dyDescent="0.25">
      <c r="A33" s="154" t="s">
        <v>477</v>
      </c>
      <c r="B33" s="92"/>
      <c r="C33" s="92"/>
      <c r="D33" s="92"/>
      <c r="E33" s="92"/>
      <c r="F33" s="92"/>
    </row>
    <row r="34" spans="1:6" ht="15" x14ac:dyDescent="0.25">
      <c r="A34" s="152"/>
      <c r="B34" s="54"/>
      <c r="C34" s="54"/>
      <c r="D34" s="54"/>
      <c r="E34" s="54"/>
      <c r="F34" s="54"/>
    </row>
    <row r="35" spans="1:6" ht="15" x14ac:dyDescent="0.25">
      <c r="A35" s="153" t="s">
        <v>478</v>
      </c>
      <c r="B35" s="54"/>
      <c r="C35" s="54"/>
      <c r="D35" s="54"/>
      <c r="E35" s="54"/>
      <c r="F35" s="54"/>
    </row>
    <row r="36" spans="1:6" ht="15" x14ac:dyDescent="0.25">
      <c r="A36" s="154" t="s">
        <v>479</v>
      </c>
      <c r="B36" s="54"/>
      <c r="C36" s="54"/>
      <c r="D36" s="54"/>
      <c r="E36" s="54"/>
      <c r="F36" s="54"/>
    </row>
    <row r="37" spans="1:6" ht="15" x14ac:dyDescent="0.25">
      <c r="A37" s="154" t="s">
        <v>480</v>
      </c>
      <c r="B37" s="54"/>
      <c r="C37" s="54"/>
      <c r="D37" s="54"/>
      <c r="E37" s="54"/>
      <c r="F37" s="54"/>
    </row>
    <row r="38" spans="1:6" ht="15" x14ac:dyDescent="0.25">
      <c r="A38" s="154" t="s">
        <v>481</v>
      </c>
      <c r="B38" s="54"/>
      <c r="C38" s="54"/>
      <c r="D38" s="54"/>
      <c r="E38" s="54"/>
      <c r="F38" s="54"/>
    </row>
    <row r="39" spans="1:6" ht="15" x14ac:dyDescent="0.25">
      <c r="A39" s="152"/>
      <c r="B39" s="54"/>
      <c r="C39" s="54"/>
      <c r="D39" s="54"/>
      <c r="E39" s="54"/>
      <c r="F39" s="54"/>
    </row>
    <row r="40" spans="1:6" ht="15" x14ac:dyDescent="0.25">
      <c r="A40" s="153" t="s">
        <v>482</v>
      </c>
      <c r="B40" s="54"/>
      <c r="C40" s="54"/>
      <c r="D40" s="54"/>
      <c r="E40" s="54"/>
      <c r="F40" s="54"/>
    </row>
    <row r="41" spans="1:6" ht="15" x14ac:dyDescent="0.25">
      <c r="A41" s="152"/>
      <c r="B41" s="54"/>
      <c r="C41" s="54"/>
      <c r="D41" s="54"/>
      <c r="E41" s="54"/>
      <c r="F41" s="54"/>
    </row>
    <row r="42" spans="1:6" ht="15" x14ac:dyDescent="0.25">
      <c r="A42" s="153" t="s">
        <v>483</v>
      </c>
      <c r="B42" s="54"/>
      <c r="C42" s="54"/>
      <c r="D42" s="54"/>
      <c r="E42" s="54"/>
      <c r="F42" s="54"/>
    </row>
    <row r="43" spans="1:6" ht="15" x14ac:dyDescent="0.25">
      <c r="A43" s="154" t="s">
        <v>484</v>
      </c>
      <c r="B43" s="92"/>
      <c r="C43" s="92"/>
      <c r="D43" s="92"/>
      <c r="E43" s="92"/>
      <c r="F43" s="92"/>
    </row>
    <row r="44" spans="1:6" ht="15" x14ac:dyDescent="0.25">
      <c r="A44" s="154" t="s">
        <v>485</v>
      </c>
      <c r="B44" s="92"/>
      <c r="C44" s="92"/>
      <c r="D44" s="92"/>
      <c r="E44" s="92"/>
      <c r="F44" s="92"/>
    </row>
    <row r="45" spans="1:6" ht="15" x14ac:dyDescent="0.25">
      <c r="A45" s="154" t="s">
        <v>486</v>
      </c>
      <c r="B45" s="92"/>
      <c r="C45" s="92"/>
      <c r="D45" s="92"/>
      <c r="E45" s="92"/>
      <c r="F45" s="92"/>
    </row>
    <row r="46" spans="1:6" ht="15" x14ac:dyDescent="0.25">
      <c r="A46" s="152"/>
      <c r="B46" s="54"/>
      <c r="C46" s="54"/>
      <c r="D46" s="54"/>
      <c r="E46" s="54"/>
      <c r="F46" s="54"/>
    </row>
    <row r="47" spans="1:6" ht="30" x14ac:dyDescent="0.25">
      <c r="A47" s="153" t="s">
        <v>515</v>
      </c>
      <c r="B47" s="54"/>
      <c r="C47" s="54"/>
      <c r="D47" s="54"/>
      <c r="E47" s="54"/>
      <c r="F47" s="54"/>
    </row>
    <row r="48" spans="1:6" ht="15" x14ac:dyDescent="0.25">
      <c r="A48" s="154" t="s">
        <v>485</v>
      </c>
      <c r="B48" s="92"/>
      <c r="C48" s="92"/>
      <c r="D48" s="92"/>
      <c r="E48" s="92"/>
      <c r="F48" s="92"/>
    </row>
    <row r="49" spans="1:6" ht="15" x14ac:dyDescent="0.25">
      <c r="A49" s="154" t="s">
        <v>486</v>
      </c>
      <c r="B49" s="92"/>
      <c r="C49" s="92"/>
      <c r="D49" s="92"/>
      <c r="E49" s="92"/>
      <c r="F49" s="92"/>
    </row>
    <row r="50" spans="1:6" ht="15" x14ac:dyDescent="0.25">
      <c r="A50" s="152"/>
      <c r="B50" s="54"/>
      <c r="C50" s="54"/>
      <c r="D50" s="54"/>
      <c r="E50" s="54"/>
      <c r="F50" s="54"/>
    </row>
    <row r="51" spans="1:6" ht="15" x14ac:dyDescent="0.25">
      <c r="A51" s="153" t="s">
        <v>487</v>
      </c>
      <c r="B51" s="54"/>
      <c r="C51" s="54"/>
      <c r="D51" s="54"/>
      <c r="E51" s="54"/>
      <c r="F51" s="54"/>
    </row>
    <row r="52" spans="1:6" ht="15" x14ac:dyDescent="0.25">
      <c r="A52" s="154" t="s">
        <v>485</v>
      </c>
      <c r="B52" s="92"/>
      <c r="C52" s="92"/>
      <c r="D52" s="92"/>
      <c r="E52" s="92"/>
      <c r="F52" s="92"/>
    </row>
    <row r="53" spans="1:6" ht="15" x14ac:dyDescent="0.25">
      <c r="A53" s="154" t="s">
        <v>486</v>
      </c>
      <c r="B53" s="92"/>
      <c r="C53" s="92"/>
      <c r="D53" s="92"/>
      <c r="E53" s="92"/>
      <c r="F53" s="92"/>
    </row>
    <row r="54" spans="1:6" ht="15" x14ac:dyDescent="0.25">
      <c r="A54" s="154" t="s">
        <v>488</v>
      </c>
      <c r="B54" s="92"/>
      <c r="C54" s="92"/>
      <c r="D54" s="92"/>
      <c r="E54" s="92"/>
      <c r="F54" s="92"/>
    </row>
    <row r="55" spans="1:6" ht="15" x14ac:dyDescent="0.25">
      <c r="A55" s="152"/>
      <c r="B55" s="54"/>
      <c r="C55" s="54"/>
      <c r="D55" s="54"/>
      <c r="E55" s="54"/>
      <c r="F55" s="54"/>
    </row>
    <row r="56" spans="1:6" ht="44.25" customHeight="1" x14ac:dyDescent="0.25">
      <c r="A56" s="153" t="s">
        <v>489</v>
      </c>
      <c r="B56" s="54"/>
      <c r="C56" s="54"/>
      <c r="D56" s="54"/>
      <c r="E56" s="54"/>
      <c r="F56" s="54"/>
    </row>
    <row r="57" spans="1:6" ht="20.100000000000001" customHeight="1" x14ac:dyDescent="0.25">
      <c r="A57" s="154" t="s">
        <v>485</v>
      </c>
      <c r="B57" s="92"/>
      <c r="C57" s="92"/>
      <c r="D57" s="92"/>
      <c r="E57" s="92"/>
      <c r="F57" s="92"/>
    </row>
    <row r="58" spans="1:6" ht="20.100000000000001" customHeight="1" x14ac:dyDescent="0.25">
      <c r="A58" s="154" t="s">
        <v>486</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490</v>
      </c>
      <c r="B60" s="54"/>
      <c r="C60" s="54"/>
      <c r="D60" s="54"/>
      <c r="E60" s="54"/>
      <c r="F60" s="54"/>
    </row>
    <row r="61" spans="1:6" ht="20.100000000000001" customHeight="1" x14ac:dyDescent="0.25">
      <c r="A61" s="154" t="s">
        <v>491</v>
      </c>
      <c r="B61" s="155"/>
      <c r="C61" s="155"/>
      <c r="D61" s="155"/>
      <c r="E61" s="155"/>
      <c r="F61" s="155"/>
    </row>
    <row r="62" spans="1:6" ht="20.100000000000001" customHeight="1" x14ac:dyDescent="0.25">
      <c r="A62" s="154" t="s">
        <v>492</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493</v>
      </c>
      <c r="B64" s="155"/>
      <c r="C64" s="155"/>
      <c r="D64" s="155"/>
      <c r="E64" s="155"/>
      <c r="F64" s="155"/>
    </row>
    <row r="65" spans="1:6" ht="20.100000000000001" customHeight="1" x14ac:dyDescent="0.25">
      <c r="A65" s="154" t="s">
        <v>494</v>
      </c>
      <c r="B65" s="155"/>
      <c r="C65" s="155"/>
      <c r="D65" s="155"/>
      <c r="E65" s="155"/>
      <c r="F65" s="155"/>
    </row>
    <row r="66" spans="1:6" ht="20.100000000000001" customHeight="1" x14ac:dyDescent="0.25">
      <c r="A66" s="154" t="s">
        <v>495</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H45"/>
  <sheetViews>
    <sheetView showGridLines="0" topLeftCell="A13" zoomScale="94" zoomScaleNormal="110" workbookViewId="0">
      <selection sqref="A1:H45"/>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61" t="s">
        <v>121</v>
      </c>
      <c r="B1" s="162"/>
      <c r="C1" s="162"/>
      <c r="D1" s="162"/>
      <c r="E1" s="162"/>
      <c r="F1" s="162"/>
      <c r="G1" s="162"/>
      <c r="H1" s="163"/>
    </row>
    <row r="2" spans="1:8" x14ac:dyDescent="0.25">
      <c r="A2" s="112" t="str">
        <f>'Formato 1'!A2</f>
        <v>MUNICIPIO DE ACAMBARO,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30 DE JUNIO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539</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52526048.68</v>
      </c>
      <c r="C18" s="110"/>
      <c r="D18" s="110"/>
      <c r="E18" s="110"/>
      <c r="F18" s="4">
        <v>42494764.770000003</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52526048.68</v>
      </c>
      <c r="C20" s="4">
        <f t="shared" si="3"/>
        <v>0</v>
      </c>
      <c r="D20" s="4">
        <f t="shared" si="3"/>
        <v>0</v>
      </c>
      <c r="E20" s="4">
        <f t="shared" si="3"/>
        <v>0</v>
      </c>
      <c r="F20" s="4">
        <f t="shared" si="3"/>
        <v>42494764.770000003</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4" t="s">
        <v>497</v>
      </c>
      <c r="B33" s="164"/>
      <c r="C33" s="164"/>
      <c r="D33" s="164"/>
      <c r="E33" s="164"/>
      <c r="F33" s="164"/>
      <c r="G33" s="164"/>
      <c r="H33" s="164"/>
    </row>
    <row r="34" spans="1:8" ht="14.45" customHeight="1" x14ac:dyDescent="0.25">
      <c r="A34" s="164"/>
      <c r="B34" s="164"/>
      <c r="C34" s="164"/>
      <c r="D34" s="164"/>
      <c r="E34" s="164"/>
      <c r="F34" s="164"/>
      <c r="G34" s="164"/>
      <c r="H34" s="164"/>
    </row>
    <row r="35" spans="1:8" ht="14.45" customHeight="1" x14ac:dyDescent="0.25">
      <c r="A35" s="164"/>
      <c r="B35" s="164"/>
      <c r="C35" s="164"/>
      <c r="D35" s="164"/>
      <c r="E35" s="164"/>
      <c r="F35" s="164"/>
      <c r="G35" s="164"/>
      <c r="H35" s="164"/>
    </row>
    <row r="36" spans="1:8" ht="14.45" customHeight="1" x14ac:dyDescent="0.25">
      <c r="A36" s="164"/>
      <c r="B36" s="164"/>
      <c r="C36" s="164"/>
      <c r="D36" s="164"/>
      <c r="E36" s="164"/>
      <c r="F36" s="164"/>
      <c r="G36" s="164"/>
      <c r="H36" s="164"/>
    </row>
    <row r="37" spans="1:8" ht="14.45" customHeight="1" x14ac:dyDescent="0.25">
      <c r="A37" s="164"/>
      <c r="B37" s="164"/>
      <c r="C37" s="164"/>
      <c r="D37" s="164"/>
      <c r="E37" s="164"/>
      <c r="F37" s="164"/>
      <c r="G37" s="164"/>
      <c r="H37" s="164"/>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593</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9" scale="63" orientation="landscape"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K21"/>
  <sheetViews>
    <sheetView showGridLines="0" zoomScale="66" zoomScaleNormal="70" workbookViewId="0">
      <selection sqref="A1:K21"/>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1.85546875" customWidth="1"/>
    <col min="9" max="11" width="24.42578125" customWidth="1"/>
    <col min="12" max="12" width="4.28515625" customWidth="1"/>
  </cols>
  <sheetData>
    <row r="1" spans="1:11" ht="40.9" customHeight="1" x14ac:dyDescent="0.25">
      <c r="A1" s="165" t="s">
        <v>159</v>
      </c>
      <c r="B1" s="166"/>
      <c r="C1" s="166"/>
      <c r="D1" s="166"/>
      <c r="E1" s="166"/>
      <c r="F1" s="166"/>
      <c r="G1" s="166"/>
      <c r="H1" s="166"/>
      <c r="I1" s="166"/>
      <c r="J1" s="166"/>
      <c r="K1" s="167"/>
    </row>
    <row r="2" spans="1:11" x14ac:dyDescent="0.25">
      <c r="A2" s="112" t="str">
        <f>'Formato 1'!A2</f>
        <v>MUNICIPIO DE ACAMBARO, GTO.</v>
      </c>
      <c r="B2" s="113"/>
      <c r="C2" s="113"/>
      <c r="D2" s="113"/>
      <c r="E2" s="113"/>
      <c r="F2" s="113"/>
      <c r="G2" s="113"/>
      <c r="H2" s="113"/>
      <c r="I2" s="113"/>
      <c r="J2" s="113"/>
      <c r="K2" s="114"/>
    </row>
    <row r="3" spans="1:11" x14ac:dyDescent="0.25">
      <c r="A3" s="115" t="s">
        <v>160</v>
      </c>
      <c r="B3" s="116"/>
      <c r="C3" s="116"/>
      <c r="D3" s="116"/>
      <c r="E3" s="116"/>
      <c r="F3" s="116"/>
      <c r="G3" s="116"/>
      <c r="H3" s="116"/>
      <c r="I3" s="116"/>
      <c r="J3" s="116"/>
      <c r="K3" s="117"/>
    </row>
    <row r="4" spans="1:11" x14ac:dyDescent="0.25">
      <c r="A4" s="115" t="s">
        <v>549</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116.25" customHeight="1" x14ac:dyDescent="0.25">
      <c r="A6" s="7" t="s">
        <v>161</v>
      </c>
      <c r="B6" s="7" t="s">
        <v>162</v>
      </c>
      <c r="C6" s="7" t="s">
        <v>163</v>
      </c>
      <c r="D6" s="7" t="s">
        <v>164</v>
      </c>
      <c r="E6" s="7" t="s">
        <v>165</v>
      </c>
      <c r="F6" s="7" t="s">
        <v>166</v>
      </c>
      <c r="G6" s="7" t="s">
        <v>167</v>
      </c>
      <c r="H6" s="7" t="s">
        <v>168</v>
      </c>
      <c r="I6" s="1" t="s">
        <v>540</v>
      </c>
      <c r="J6" s="1" t="s">
        <v>541</v>
      </c>
      <c r="K6" s="1" t="s">
        <v>542</v>
      </c>
    </row>
    <row r="7" spans="1:11" x14ac:dyDescent="0.25">
      <c r="A7" s="51"/>
      <c r="B7" s="54"/>
      <c r="C7" s="54"/>
      <c r="D7" s="54"/>
      <c r="E7" s="54"/>
      <c r="F7" s="54"/>
      <c r="G7" s="54"/>
      <c r="H7" s="54"/>
      <c r="I7" s="54"/>
      <c r="J7" s="54"/>
      <c r="K7" s="54"/>
    </row>
    <row r="8" spans="1:11" x14ac:dyDescent="0.25">
      <c r="A8" s="2" t="s">
        <v>169</v>
      </c>
      <c r="B8" s="100"/>
      <c r="C8" s="100"/>
      <c r="D8" s="100"/>
      <c r="E8" s="12">
        <f>SUM(E9:E12)</f>
        <v>0</v>
      </c>
      <c r="F8" s="100"/>
      <c r="G8" s="12">
        <f>SUM(G9:G12)</f>
        <v>0</v>
      </c>
      <c r="H8" s="12">
        <f t="shared" ref="H8:K8" si="0">SUM(H9:H12)</f>
        <v>0</v>
      </c>
      <c r="I8" s="12">
        <f t="shared" si="0"/>
        <v>0</v>
      </c>
      <c r="J8" s="12">
        <f t="shared" si="0"/>
        <v>0</v>
      </c>
      <c r="K8" s="12">
        <f t="shared" si="0"/>
        <v>0</v>
      </c>
    </row>
    <row r="9" spans="1:11" ht="21" x14ac:dyDescent="0.25">
      <c r="A9" s="101"/>
      <c r="B9" s="157" t="s">
        <v>594</v>
      </c>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170</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171</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C9:D12 B10:B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9" scale="44" orientation="landscape"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34" zoomScale="67" zoomScaleNormal="53" workbookViewId="0">
      <selection sqref="A1:D75"/>
    </sheetView>
  </sheetViews>
  <sheetFormatPr baseColWidth="10" defaultColWidth="11" defaultRowHeight="15" x14ac:dyDescent="0.25"/>
  <cols>
    <col min="1" max="1" width="99.85546875" customWidth="1"/>
    <col min="2" max="2" width="22.85546875" customWidth="1"/>
    <col min="3" max="3" width="24.42578125" customWidth="1"/>
    <col min="4" max="4" width="23.7109375" customWidth="1"/>
    <col min="5" max="5" width="3.28515625" customWidth="1"/>
  </cols>
  <sheetData>
    <row r="1" spans="1:4" ht="40.9" customHeight="1" x14ac:dyDescent="0.25">
      <c r="A1" s="165" t="s">
        <v>172</v>
      </c>
      <c r="B1" s="166"/>
      <c r="C1" s="166"/>
      <c r="D1" s="167"/>
    </row>
    <row r="2" spans="1:4" x14ac:dyDescent="0.25">
      <c r="A2" s="112" t="str">
        <f>'Formato 1'!A2</f>
        <v>MUNICIPIO DE ACAMBARO, GTO.</v>
      </c>
      <c r="B2" s="113"/>
      <c r="C2" s="113"/>
      <c r="D2" s="114"/>
    </row>
    <row r="3" spans="1:4" x14ac:dyDescent="0.25">
      <c r="A3" s="115" t="s">
        <v>173</v>
      </c>
      <c r="B3" s="116"/>
      <c r="C3" s="116"/>
      <c r="D3" s="117"/>
    </row>
    <row r="4" spans="1:4" x14ac:dyDescent="0.25">
      <c r="A4" s="115" t="str">
        <f>'Formato 3'!A4</f>
        <v>DEL 1 DE ENERO DEL 2024 AL 30 DE JUNIO DEL 2024</v>
      </c>
      <c r="B4" s="116"/>
      <c r="C4" s="116"/>
      <c r="D4" s="117"/>
    </row>
    <row r="5" spans="1:4" x14ac:dyDescent="0.25">
      <c r="A5" s="118" t="s">
        <v>2</v>
      </c>
      <c r="B5" s="119"/>
      <c r="C5" s="119"/>
      <c r="D5" s="120"/>
    </row>
    <row r="6" spans="1:4" ht="41.45" customHeight="1" x14ac:dyDescent="0.25"/>
    <row r="7" spans="1:4" ht="30" x14ac:dyDescent="0.25">
      <c r="A7" s="14" t="s">
        <v>4</v>
      </c>
      <c r="B7" s="7" t="s">
        <v>174</v>
      </c>
      <c r="C7" s="7" t="s">
        <v>175</v>
      </c>
      <c r="D7" s="7" t="s">
        <v>176</v>
      </c>
    </row>
    <row r="8" spans="1:4" x14ac:dyDescent="0.25">
      <c r="A8" s="3" t="s">
        <v>177</v>
      </c>
      <c r="B8" s="15">
        <f>SUM(B9:B11)</f>
        <v>555318172.27999997</v>
      </c>
      <c r="C8" s="15">
        <f>SUM(C9:C11)</f>
        <v>261203827.28999999</v>
      </c>
      <c r="D8" s="15">
        <f>SUM(D9:D11)</f>
        <v>259916261.75</v>
      </c>
    </row>
    <row r="9" spans="1:4" x14ac:dyDescent="0.25">
      <c r="A9" s="59" t="s">
        <v>178</v>
      </c>
      <c r="B9" s="95">
        <v>392081951.27999997</v>
      </c>
      <c r="C9" s="95">
        <v>166345689.28999999</v>
      </c>
      <c r="D9" s="95">
        <v>165058295.75</v>
      </c>
    </row>
    <row r="10" spans="1:4" x14ac:dyDescent="0.25">
      <c r="A10" s="59" t="s">
        <v>179</v>
      </c>
      <c r="B10" s="95">
        <v>163236221</v>
      </c>
      <c r="C10" s="95">
        <v>94858138</v>
      </c>
      <c r="D10" s="95">
        <v>94857966</v>
      </c>
    </row>
    <row r="11" spans="1:4" x14ac:dyDescent="0.25">
      <c r="A11" s="59" t="s">
        <v>180</v>
      </c>
      <c r="B11" s="95">
        <f>B44</f>
        <v>0</v>
      </c>
      <c r="C11" s="95">
        <f>C44</f>
        <v>0</v>
      </c>
      <c r="D11" s="95">
        <f>D44</f>
        <v>0</v>
      </c>
    </row>
    <row r="12" spans="1:4" x14ac:dyDescent="0.25">
      <c r="A12" s="47"/>
      <c r="B12" s="92"/>
      <c r="C12" s="92"/>
      <c r="D12" s="92"/>
    </row>
    <row r="13" spans="1:4" x14ac:dyDescent="0.25">
      <c r="A13" s="3" t="s">
        <v>181</v>
      </c>
      <c r="B13" s="15">
        <f>B14+B15</f>
        <v>555318172.27999997</v>
      </c>
      <c r="C13" s="15">
        <f>C14+C15</f>
        <v>258735487.04000002</v>
      </c>
      <c r="D13" s="15">
        <f>D14+D15</f>
        <v>256229489.06</v>
      </c>
    </row>
    <row r="14" spans="1:4" x14ac:dyDescent="0.25">
      <c r="A14" s="59" t="s">
        <v>182</v>
      </c>
      <c r="B14" s="95">
        <v>392081951.27999997</v>
      </c>
      <c r="C14" s="95">
        <v>205858300.93000001</v>
      </c>
      <c r="D14" s="95">
        <v>203366924.65000001</v>
      </c>
    </row>
    <row r="15" spans="1:4" x14ac:dyDescent="0.25">
      <c r="A15" s="59" t="s">
        <v>183</v>
      </c>
      <c r="B15" s="95">
        <v>163236221</v>
      </c>
      <c r="C15" s="95">
        <v>52877186.109999999</v>
      </c>
      <c r="D15" s="95">
        <v>52862564.409999996</v>
      </c>
    </row>
    <row r="16" spans="1:4" x14ac:dyDescent="0.25">
      <c r="A16" s="47"/>
      <c r="B16" s="92"/>
      <c r="C16" s="92"/>
      <c r="D16" s="92"/>
    </row>
    <row r="17" spans="1:4" x14ac:dyDescent="0.25">
      <c r="A17" s="3" t="s">
        <v>184</v>
      </c>
      <c r="B17" s="16">
        <v>0</v>
      </c>
      <c r="C17" s="15">
        <f>C18+C19</f>
        <v>122327859.52</v>
      </c>
      <c r="D17" s="15">
        <f>D18+D19</f>
        <v>0</v>
      </c>
    </row>
    <row r="18" spans="1:4" x14ac:dyDescent="0.25">
      <c r="A18" s="59" t="s">
        <v>185</v>
      </c>
      <c r="B18" s="17">
        <v>0</v>
      </c>
      <c r="C18" s="48">
        <v>122327859.52</v>
      </c>
      <c r="D18" s="48">
        <v>0</v>
      </c>
    </row>
    <row r="19" spans="1:4" x14ac:dyDescent="0.25">
      <c r="A19" s="59" t="s">
        <v>186</v>
      </c>
      <c r="B19" s="17">
        <v>0</v>
      </c>
      <c r="C19" s="48">
        <v>0</v>
      </c>
      <c r="D19" s="48">
        <v>0</v>
      </c>
    </row>
    <row r="20" spans="1:4" x14ac:dyDescent="0.25">
      <c r="A20" s="47"/>
      <c r="B20" s="92"/>
      <c r="C20" s="92"/>
      <c r="D20" s="92"/>
    </row>
    <row r="21" spans="1:4" x14ac:dyDescent="0.25">
      <c r="A21" s="3" t="s">
        <v>187</v>
      </c>
      <c r="B21" s="15">
        <f>B8-B13+B17</f>
        <v>0</v>
      </c>
      <c r="C21" s="15">
        <f>C8-C13+C17</f>
        <v>124796199.76999997</v>
      </c>
      <c r="D21" s="15">
        <f>D8-D13+D17</f>
        <v>3686772.6899999976</v>
      </c>
    </row>
    <row r="22" spans="1:4" x14ac:dyDescent="0.25">
      <c r="A22" s="3"/>
      <c r="B22" s="92"/>
      <c r="C22" s="92"/>
      <c r="D22" s="92"/>
    </row>
    <row r="23" spans="1:4" x14ac:dyDescent="0.25">
      <c r="A23" s="3" t="s">
        <v>188</v>
      </c>
      <c r="B23" s="15">
        <f>B21-B11</f>
        <v>0</v>
      </c>
      <c r="C23" s="15">
        <f>C21-C11</f>
        <v>124796199.76999997</v>
      </c>
      <c r="D23" s="15">
        <f>D21-D11</f>
        <v>3686772.6899999976</v>
      </c>
    </row>
    <row r="24" spans="1:4" x14ac:dyDescent="0.25">
      <c r="A24" s="3"/>
      <c r="B24" s="18"/>
      <c r="C24" s="18"/>
      <c r="D24" s="18"/>
    </row>
    <row r="25" spans="1:4" x14ac:dyDescent="0.25">
      <c r="A25" s="19" t="s">
        <v>189</v>
      </c>
      <c r="B25" s="15">
        <f>B23-B17</f>
        <v>0</v>
      </c>
      <c r="C25" s="15">
        <f>C23-C17</f>
        <v>2468340.2499999702</v>
      </c>
      <c r="D25" s="15">
        <f>D23-D17</f>
        <v>3686772.6899999976</v>
      </c>
    </row>
    <row r="26" spans="1:4" x14ac:dyDescent="0.25">
      <c r="A26" s="20"/>
      <c r="B26" s="83"/>
      <c r="C26" s="83"/>
      <c r="D26" s="83"/>
    </row>
    <row r="27" spans="1:4" x14ac:dyDescent="0.25">
      <c r="A27" s="62"/>
    </row>
    <row r="28" spans="1:4" x14ac:dyDescent="0.25">
      <c r="A28" s="14" t="s">
        <v>190</v>
      </c>
      <c r="B28" s="7" t="s">
        <v>191</v>
      </c>
      <c r="C28" s="7" t="s">
        <v>175</v>
      </c>
      <c r="D28" s="7" t="s">
        <v>192</v>
      </c>
    </row>
    <row r="29" spans="1:4" x14ac:dyDescent="0.25">
      <c r="A29" s="3" t="s">
        <v>193</v>
      </c>
      <c r="B29" s="4">
        <f>B30+B31</f>
        <v>0</v>
      </c>
      <c r="C29" s="4">
        <f>C30+C31</f>
        <v>0</v>
      </c>
      <c r="D29" s="4">
        <f>D30+D31</f>
        <v>0</v>
      </c>
    </row>
    <row r="30" spans="1:4" x14ac:dyDescent="0.25">
      <c r="A30" s="59" t="s">
        <v>194</v>
      </c>
      <c r="B30" s="48">
        <v>0</v>
      </c>
      <c r="C30" s="48">
        <v>0</v>
      </c>
      <c r="D30" s="48">
        <v>0</v>
      </c>
    </row>
    <row r="31" spans="1:4" x14ac:dyDescent="0.25">
      <c r="A31" s="59" t="s">
        <v>195</v>
      </c>
      <c r="B31" s="48">
        <v>0</v>
      </c>
      <c r="C31" s="48">
        <v>0</v>
      </c>
      <c r="D31" s="48">
        <v>0</v>
      </c>
    </row>
    <row r="32" spans="1:4" x14ac:dyDescent="0.25">
      <c r="A32" s="46"/>
      <c r="B32" s="50"/>
      <c r="C32" s="50"/>
      <c r="D32" s="50"/>
    </row>
    <row r="33" spans="1:4" ht="14.45" customHeight="1" x14ac:dyDescent="0.25">
      <c r="A33" s="3" t="s">
        <v>196</v>
      </c>
      <c r="B33" s="4">
        <f>B25+B29</f>
        <v>0</v>
      </c>
      <c r="C33" s="4">
        <f>C25+C29</f>
        <v>2468340.2499999702</v>
      </c>
      <c r="D33" s="4">
        <f>D25+D29</f>
        <v>3686772.6899999976</v>
      </c>
    </row>
    <row r="34" spans="1:4" ht="14.45" customHeight="1" x14ac:dyDescent="0.25">
      <c r="A34" s="56"/>
      <c r="B34" s="57"/>
      <c r="C34" s="57"/>
      <c r="D34" s="57"/>
    </row>
    <row r="35" spans="1:4" ht="14.45" customHeight="1" x14ac:dyDescent="0.25">
      <c r="A35" s="62"/>
    </row>
    <row r="36" spans="1:4" ht="14.45" customHeight="1" x14ac:dyDescent="0.25">
      <c r="A36" s="14" t="s">
        <v>190</v>
      </c>
      <c r="B36" s="7" t="s">
        <v>197</v>
      </c>
      <c r="C36" s="7" t="s">
        <v>175</v>
      </c>
      <c r="D36" s="7" t="s">
        <v>176</v>
      </c>
    </row>
    <row r="37" spans="1:4" ht="14.45" customHeight="1" x14ac:dyDescent="0.25">
      <c r="A37" s="3" t="s">
        <v>198</v>
      </c>
      <c r="B37" s="4">
        <f>B38+B39</f>
        <v>0</v>
      </c>
      <c r="C37" s="4">
        <f>C38+C39</f>
        <v>0</v>
      </c>
      <c r="D37" s="4">
        <f>D38+D39</f>
        <v>0</v>
      </c>
    </row>
    <row r="38" spans="1:4" x14ac:dyDescent="0.25">
      <c r="A38" s="59" t="s">
        <v>199</v>
      </c>
      <c r="B38" s="48">
        <v>0</v>
      </c>
      <c r="C38" s="48">
        <v>0</v>
      </c>
      <c r="D38" s="48">
        <v>0</v>
      </c>
    </row>
    <row r="39" spans="1:4" x14ac:dyDescent="0.25">
      <c r="A39" s="59" t="s">
        <v>200</v>
      </c>
      <c r="B39" s="48">
        <v>0</v>
      </c>
      <c r="C39" s="48">
        <v>0</v>
      </c>
      <c r="D39" s="48">
        <v>0</v>
      </c>
    </row>
    <row r="40" spans="1:4" x14ac:dyDescent="0.25">
      <c r="A40" s="3" t="s">
        <v>201</v>
      </c>
      <c r="B40" s="4">
        <f>B41+B42</f>
        <v>0</v>
      </c>
      <c r="C40" s="4">
        <f>C41+C42</f>
        <v>0</v>
      </c>
      <c r="D40" s="4">
        <f>D41+D42</f>
        <v>0</v>
      </c>
    </row>
    <row r="41" spans="1:4" x14ac:dyDescent="0.25">
      <c r="A41" s="59" t="s">
        <v>202</v>
      </c>
      <c r="B41" s="48">
        <v>0</v>
      </c>
      <c r="C41" s="48">
        <v>0</v>
      </c>
      <c r="D41" s="48">
        <v>0</v>
      </c>
    </row>
    <row r="42" spans="1:4" x14ac:dyDescent="0.25">
      <c r="A42" s="59" t="s">
        <v>203</v>
      </c>
      <c r="B42" s="48">
        <v>0</v>
      </c>
      <c r="C42" s="48">
        <v>0</v>
      </c>
      <c r="D42" s="48">
        <v>0</v>
      </c>
    </row>
    <row r="43" spans="1:4" x14ac:dyDescent="0.25">
      <c r="A43" s="46"/>
      <c r="B43" s="50"/>
      <c r="C43" s="50"/>
      <c r="D43" s="50"/>
    </row>
    <row r="44" spans="1:4" x14ac:dyDescent="0.25">
      <c r="A44" s="3" t="s">
        <v>204</v>
      </c>
      <c r="B44" s="4">
        <f>B37-B40</f>
        <v>0</v>
      </c>
      <c r="C44" s="4">
        <f>C37-C40</f>
        <v>0</v>
      </c>
      <c r="D44" s="4">
        <f>D37-D40</f>
        <v>0</v>
      </c>
    </row>
    <row r="45" spans="1:4" x14ac:dyDescent="0.25">
      <c r="A45" s="21"/>
      <c r="B45" s="57"/>
      <c r="C45" s="57"/>
      <c r="D45" s="57"/>
    </row>
    <row r="47" spans="1:4" ht="30" x14ac:dyDescent="0.25">
      <c r="A47" s="14" t="s">
        <v>190</v>
      </c>
      <c r="B47" s="7" t="s">
        <v>197</v>
      </c>
      <c r="C47" s="7" t="s">
        <v>175</v>
      </c>
      <c r="D47" s="7" t="s">
        <v>176</v>
      </c>
    </row>
    <row r="48" spans="1:4" x14ac:dyDescent="0.25">
      <c r="A48" s="96" t="s">
        <v>205</v>
      </c>
      <c r="B48" s="97">
        <f>B9</f>
        <v>392081951.27999997</v>
      </c>
      <c r="C48" s="97">
        <f>C9</f>
        <v>166345689.28999999</v>
      </c>
      <c r="D48" s="97">
        <f>D9</f>
        <v>165058295.75</v>
      </c>
    </row>
    <row r="49" spans="1:4" x14ac:dyDescent="0.25">
      <c r="A49" s="22" t="s">
        <v>206</v>
      </c>
      <c r="B49" s="4">
        <f>B50-B51</f>
        <v>0</v>
      </c>
      <c r="C49" s="4">
        <f>C50-C51</f>
        <v>0</v>
      </c>
      <c r="D49" s="4">
        <f>D50-D51</f>
        <v>0</v>
      </c>
    </row>
    <row r="50" spans="1:4" x14ac:dyDescent="0.25">
      <c r="A50" s="98" t="s">
        <v>199</v>
      </c>
      <c r="B50" s="48">
        <v>0</v>
      </c>
      <c r="C50" s="48">
        <v>0</v>
      </c>
      <c r="D50" s="48">
        <v>0</v>
      </c>
    </row>
    <row r="51" spans="1:4" x14ac:dyDescent="0.25">
      <c r="A51" s="98" t="s">
        <v>202</v>
      </c>
      <c r="B51" s="48">
        <v>0</v>
      </c>
      <c r="C51" s="48">
        <v>0</v>
      </c>
      <c r="D51" s="48">
        <v>0</v>
      </c>
    </row>
    <row r="52" spans="1:4" x14ac:dyDescent="0.25">
      <c r="A52" s="46"/>
      <c r="B52" s="50"/>
      <c r="C52" s="50"/>
      <c r="D52" s="50"/>
    </row>
    <row r="53" spans="1:4" x14ac:dyDescent="0.25">
      <c r="A53" s="59" t="s">
        <v>182</v>
      </c>
      <c r="B53" s="48">
        <f>B14</f>
        <v>392081951.27999997</v>
      </c>
      <c r="C53" s="48">
        <f>C14</f>
        <v>205858300.93000001</v>
      </c>
      <c r="D53" s="48">
        <f>D14</f>
        <v>203366924.65000001</v>
      </c>
    </row>
    <row r="54" spans="1:4" x14ac:dyDescent="0.25">
      <c r="A54" s="46"/>
      <c r="B54" s="50"/>
      <c r="C54" s="50"/>
      <c r="D54" s="50"/>
    </row>
    <row r="55" spans="1:4" x14ac:dyDescent="0.25">
      <c r="A55" s="59" t="s">
        <v>185</v>
      </c>
      <c r="B55" s="23">
        <v>0</v>
      </c>
      <c r="C55" s="48">
        <f>C18</f>
        <v>122327859.52</v>
      </c>
      <c r="D55" s="48">
        <f>D18</f>
        <v>0</v>
      </c>
    </row>
    <row r="56" spans="1:4" x14ac:dyDescent="0.25">
      <c r="A56" s="46"/>
      <c r="B56" s="50"/>
      <c r="C56" s="50"/>
      <c r="D56" s="50"/>
    </row>
    <row r="57" spans="1:4" x14ac:dyDescent="0.25">
      <c r="A57" s="19" t="s">
        <v>498</v>
      </c>
      <c r="B57" s="4">
        <f>B48+B49-B53+B55</f>
        <v>0</v>
      </c>
      <c r="C57" s="4">
        <f>C48+C49-C53+C55</f>
        <v>82815247.87999998</v>
      </c>
      <c r="D57" s="4">
        <f>D48+D49-D53+D55</f>
        <v>-38308628.900000006</v>
      </c>
    </row>
    <row r="58" spans="1:4" x14ac:dyDescent="0.25">
      <c r="A58" s="24"/>
      <c r="B58" s="25"/>
      <c r="C58" s="25"/>
      <c r="D58" s="25"/>
    </row>
    <row r="59" spans="1:4" x14ac:dyDescent="0.25">
      <c r="A59" s="19" t="s">
        <v>207</v>
      </c>
      <c r="B59" s="4">
        <f>B57-B49</f>
        <v>0</v>
      </c>
      <c r="C59" s="4">
        <f>C57-C49</f>
        <v>82815247.87999998</v>
      </c>
      <c r="D59" s="4">
        <f>D57-D49</f>
        <v>-38308628.900000006</v>
      </c>
    </row>
    <row r="60" spans="1:4" x14ac:dyDescent="0.25">
      <c r="A60" s="56"/>
      <c r="B60" s="57"/>
      <c r="C60" s="57"/>
      <c r="D60" s="57"/>
    </row>
    <row r="62" spans="1:4" ht="30" x14ac:dyDescent="0.25">
      <c r="A62" s="14" t="s">
        <v>190</v>
      </c>
      <c r="B62" s="7" t="s">
        <v>197</v>
      </c>
      <c r="C62" s="7" t="s">
        <v>175</v>
      </c>
      <c r="D62" s="7" t="s">
        <v>176</v>
      </c>
    </row>
    <row r="63" spans="1:4" x14ac:dyDescent="0.25">
      <c r="A63" s="96" t="s">
        <v>179</v>
      </c>
      <c r="B63" s="99">
        <f>B10</f>
        <v>163236221</v>
      </c>
      <c r="C63" s="99">
        <f>C10</f>
        <v>94858138</v>
      </c>
      <c r="D63" s="99">
        <f>D10</f>
        <v>94857966</v>
      </c>
    </row>
    <row r="64" spans="1:4" ht="30" x14ac:dyDescent="0.25">
      <c r="A64" s="22" t="s">
        <v>208</v>
      </c>
      <c r="B64" s="15">
        <f>B65-B66</f>
        <v>0</v>
      </c>
      <c r="C64" s="15">
        <f>C65-C66</f>
        <v>0</v>
      </c>
      <c r="D64" s="15">
        <f>D65-D66</f>
        <v>0</v>
      </c>
    </row>
    <row r="65" spans="1:4" x14ac:dyDescent="0.25">
      <c r="A65" s="98" t="s">
        <v>200</v>
      </c>
      <c r="B65" s="95">
        <v>0</v>
      </c>
      <c r="C65" s="95">
        <v>0</v>
      </c>
      <c r="D65" s="95">
        <v>0</v>
      </c>
    </row>
    <row r="66" spans="1:4" x14ac:dyDescent="0.25">
      <c r="A66" s="98" t="s">
        <v>203</v>
      </c>
      <c r="B66" s="95">
        <v>0</v>
      </c>
      <c r="C66" s="95">
        <v>0</v>
      </c>
      <c r="D66" s="95">
        <v>0</v>
      </c>
    </row>
    <row r="67" spans="1:4" x14ac:dyDescent="0.25">
      <c r="A67" s="46"/>
      <c r="B67" s="92"/>
      <c r="C67" s="92"/>
      <c r="D67" s="92"/>
    </row>
    <row r="68" spans="1:4" x14ac:dyDescent="0.25">
      <c r="A68" s="59" t="s">
        <v>209</v>
      </c>
      <c r="B68" s="95">
        <f>B15</f>
        <v>163236221</v>
      </c>
      <c r="C68" s="95">
        <f>C15</f>
        <v>52877186.109999999</v>
      </c>
      <c r="D68" s="95">
        <f>D15</f>
        <v>52862564.409999996</v>
      </c>
    </row>
    <row r="69" spans="1:4" x14ac:dyDescent="0.25">
      <c r="A69" s="46"/>
      <c r="B69" s="92"/>
      <c r="C69" s="92"/>
      <c r="D69" s="92"/>
    </row>
    <row r="70" spans="1:4" x14ac:dyDescent="0.25">
      <c r="A70" s="59" t="s">
        <v>186</v>
      </c>
      <c r="B70" s="17">
        <v>0</v>
      </c>
      <c r="C70" s="95">
        <f>C19</f>
        <v>0</v>
      </c>
      <c r="D70" s="95">
        <f>D19</f>
        <v>0</v>
      </c>
    </row>
    <row r="71" spans="1:4" x14ac:dyDescent="0.25">
      <c r="A71" s="46"/>
      <c r="B71" s="92"/>
      <c r="C71" s="92"/>
      <c r="D71" s="92"/>
    </row>
    <row r="72" spans="1:4" x14ac:dyDescent="0.25">
      <c r="A72" s="19" t="s">
        <v>499</v>
      </c>
      <c r="B72" s="15">
        <f>B63+B64-B68+B70</f>
        <v>0</v>
      </c>
      <c r="C72" s="15">
        <f>C63+C64-C68+C70</f>
        <v>41980951.890000001</v>
      </c>
      <c r="D72" s="15">
        <f>D63+D64-D68+D70</f>
        <v>41995401.590000004</v>
      </c>
    </row>
    <row r="73" spans="1:4" x14ac:dyDescent="0.25">
      <c r="A73" s="46"/>
      <c r="B73" s="92"/>
      <c r="C73" s="92"/>
      <c r="D73" s="92"/>
    </row>
    <row r="74" spans="1:4" x14ac:dyDescent="0.25">
      <c r="A74" s="19" t="s">
        <v>210</v>
      </c>
      <c r="B74" s="15">
        <f>B72-B64</f>
        <v>0</v>
      </c>
      <c r="C74" s="15">
        <f>C72-C64</f>
        <v>41980951.890000001</v>
      </c>
      <c r="D74" s="15">
        <f>D72-D64</f>
        <v>41995401.590000004</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70" fitToHeight="0" orientation="landscape" horizontalDpi="1200" verticalDpi="1200" r:id="rId1"/>
  <ignoredErrors>
    <ignoredError sqref="B8:D8 B29:D29 B37:D37 B49:D49 B63:D64 B11:D13 B16:D17 B20:D25 B18 B19 B32:D33 B40:D40 B43:D44 B52:D56 B67:D71 B58:D58 B57 B59 B73:D74 B72 B48 D4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zoomScale="76" zoomScaleNormal="115" workbookViewId="0">
      <selection sqref="A1:G76"/>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5" t="s">
        <v>211</v>
      </c>
      <c r="B1" s="166"/>
      <c r="C1" s="166"/>
      <c r="D1" s="166"/>
      <c r="E1" s="166"/>
      <c r="F1" s="166"/>
      <c r="G1" s="167"/>
    </row>
    <row r="2" spans="1:7" x14ac:dyDescent="0.25">
      <c r="A2" s="112" t="str">
        <f>'Formato 1'!A2</f>
        <v>MUNICIPIO DE ACAMBARO, GTO.</v>
      </c>
      <c r="B2" s="113"/>
      <c r="C2" s="113"/>
      <c r="D2" s="113"/>
      <c r="E2" s="113"/>
      <c r="F2" s="113"/>
      <c r="G2" s="114"/>
    </row>
    <row r="3" spans="1:7" x14ac:dyDescent="0.25">
      <c r="A3" s="115" t="s">
        <v>212</v>
      </c>
      <c r="B3" s="116"/>
      <c r="C3" s="116"/>
      <c r="D3" s="116"/>
      <c r="E3" s="116"/>
      <c r="F3" s="116"/>
      <c r="G3" s="117"/>
    </row>
    <row r="4" spans="1:7" x14ac:dyDescent="0.25">
      <c r="A4" s="115" t="str">
        <f>'Formato 3'!A4</f>
        <v>DEL 1 DE ENERO DEL 2024 AL 30 DE JUNIO DEL 2024</v>
      </c>
      <c r="B4" s="116"/>
      <c r="C4" s="116"/>
      <c r="D4" s="116"/>
      <c r="E4" s="116"/>
      <c r="F4" s="116"/>
      <c r="G4" s="117"/>
    </row>
    <row r="5" spans="1:7" x14ac:dyDescent="0.25">
      <c r="A5" s="118" t="s">
        <v>2</v>
      </c>
      <c r="B5" s="119"/>
      <c r="C5" s="119"/>
      <c r="D5" s="119"/>
      <c r="E5" s="119"/>
      <c r="F5" s="119"/>
      <c r="G5" s="120"/>
    </row>
    <row r="6" spans="1:7" ht="41.45" customHeight="1" x14ac:dyDescent="0.25">
      <c r="A6" s="168" t="s">
        <v>213</v>
      </c>
      <c r="B6" s="170" t="s">
        <v>214</v>
      </c>
      <c r="C6" s="170"/>
      <c r="D6" s="170"/>
      <c r="E6" s="170"/>
      <c r="F6" s="170"/>
      <c r="G6" s="170" t="s">
        <v>215</v>
      </c>
    </row>
    <row r="7" spans="1:7" ht="30" x14ac:dyDescent="0.25">
      <c r="A7" s="169"/>
      <c r="B7" s="26" t="s">
        <v>216</v>
      </c>
      <c r="C7" s="7" t="s">
        <v>217</v>
      </c>
      <c r="D7" s="26" t="s">
        <v>218</v>
      </c>
      <c r="E7" s="26" t="s">
        <v>175</v>
      </c>
      <c r="F7" s="26" t="s">
        <v>219</v>
      </c>
      <c r="G7" s="170"/>
    </row>
    <row r="8" spans="1:7" x14ac:dyDescent="0.25">
      <c r="A8" s="27" t="s">
        <v>220</v>
      </c>
      <c r="B8" s="92"/>
      <c r="C8" s="92"/>
      <c r="D8" s="92"/>
      <c r="E8" s="92"/>
      <c r="F8" s="92"/>
      <c r="G8" s="92"/>
    </row>
    <row r="9" spans="1:7" x14ac:dyDescent="0.25">
      <c r="A9" s="59" t="s">
        <v>221</v>
      </c>
      <c r="B9" s="61">
        <v>57180626</v>
      </c>
      <c r="C9" s="48">
        <v>-13971000</v>
      </c>
      <c r="D9" s="48">
        <v>43209626</v>
      </c>
      <c r="E9" s="48">
        <v>26043066.890000001</v>
      </c>
      <c r="F9" s="48">
        <v>26043066.890000001</v>
      </c>
      <c r="G9" s="48">
        <f>F9-B9</f>
        <v>-31137559.109999999</v>
      </c>
    </row>
    <row r="10" spans="1:7" x14ac:dyDescent="0.25">
      <c r="A10" s="59" t="s">
        <v>222</v>
      </c>
      <c r="B10" s="61">
        <v>0</v>
      </c>
      <c r="C10" s="48">
        <v>0</v>
      </c>
      <c r="D10" s="48">
        <v>0</v>
      </c>
      <c r="E10" s="48">
        <v>0</v>
      </c>
      <c r="F10" s="48">
        <v>0</v>
      </c>
      <c r="G10" s="48">
        <f>F10-B10</f>
        <v>0</v>
      </c>
    </row>
    <row r="11" spans="1:7" x14ac:dyDescent="0.25">
      <c r="A11" s="59" t="s">
        <v>223</v>
      </c>
      <c r="B11" s="61">
        <v>8399301</v>
      </c>
      <c r="C11" s="48">
        <v>0</v>
      </c>
      <c r="D11" s="48">
        <v>8399301</v>
      </c>
      <c r="E11" s="48">
        <v>900000</v>
      </c>
      <c r="F11" s="48">
        <v>900000</v>
      </c>
      <c r="G11" s="48">
        <f t="shared" ref="G11:G15" si="0">F11-B11</f>
        <v>-7499301</v>
      </c>
    </row>
    <row r="12" spans="1:7" x14ac:dyDescent="0.25">
      <c r="A12" s="59" t="s">
        <v>224</v>
      </c>
      <c r="B12" s="61">
        <v>9989370</v>
      </c>
      <c r="C12" s="48">
        <v>250000</v>
      </c>
      <c r="D12" s="48">
        <v>10239370</v>
      </c>
      <c r="E12" s="48">
        <v>5475834.870000001</v>
      </c>
      <c r="F12" s="48">
        <v>5474777.870000001</v>
      </c>
      <c r="G12" s="48">
        <f t="shared" si="0"/>
        <v>-4514592.129999999</v>
      </c>
    </row>
    <row r="13" spans="1:7" x14ac:dyDescent="0.25">
      <c r="A13" s="59" t="s">
        <v>225</v>
      </c>
      <c r="B13" s="61">
        <v>11541274</v>
      </c>
      <c r="C13" s="48">
        <v>2506000</v>
      </c>
      <c r="D13" s="48">
        <v>14047274</v>
      </c>
      <c r="E13" s="48">
        <v>9099861.129999999</v>
      </c>
      <c r="F13" s="48">
        <v>7813524.5899999999</v>
      </c>
      <c r="G13" s="48">
        <f t="shared" si="0"/>
        <v>-3727749.41</v>
      </c>
    </row>
    <row r="14" spans="1:7" x14ac:dyDescent="0.25">
      <c r="A14" s="59" t="s">
        <v>226</v>
      </c>
      <c r="B14" s="61">
        <v>3618421</v>
      </c>
      <c r="C14" s="48">
        <v>1885000</v>
      </c>
      <c r="D14" s="48">
        <v>5503421</v>
      </c>
      <c r="E14" s="48">
        <v>2842944.05</v>
      </c>
      <c r="F14" s="48">
        <v>2657594.0499999998</v>
      </c>
      <c r="G14" s="48">
        <f t="shared" si="0"/>
        <v>-960826.95000000019</v>
      </c>
    </row>
    <row r="15" spans="1:7" x14ac:dyDescent="0.25">
      <c r="A15" s="59" t="s">
        <v>227</v>
      </c>
      <c r="B15" s="61">
        <v>0</v>
      </c>
      <c r="C15" s="48">
        <v>0</v>
      </c>
      <c r="D15" s="48">
        <v>0</v>
      </c>
      <c r="E15" s="48">
        <v>0</v>
      </c>
      <c r="F15" s="48">
        <v>0</v>
      </c>
      <c r="G15" s="48">
        <f t="shared" si="0"/>
        <v>0</v>
      </c>
    </row>
    <row r="16" spans="1:7" x14ac:dyDescent="0.25">
      <c r="A16" s="93" t="s">
        <v>228</v>
      </c>
      <c r="B16" s="48">
        <f t="shared" ref="B16:G16" si="1">SUM(B17:B27)</f>
        <v>155344743</v>
      </c>
      <c r="C16" s="48">
        <f t="shared" si="1"/>
        <v>47139377.469999999</v>
      </c>
      <c r="D16" s="48">
        <f t="shared" si="1"/>
        <v>202484120.47</v>
      </c>
      <c r="E16" s="48">
        <f t="shared" si="1"/>
        <v>102185852.02</v>
      </c>
      <c r="F16" s="48">
        <f t="shared" si="1"/>
        <v>102185852.02</v>
      </c>
      <c r="G16" s="48">
        <f t="shared" si="1"/>
        <v>-53158890.980000004</v>
      </c>
    </row>
    <row r="17" spans="1:7" x14ac:dyDescent="0.25">
      <c r="A17" s="78" t="s">
        <v>229</v>
      </c>
      <c r="B17" s="61">
        <v>100684184</v>
      </c>
      <c r="C17" s="48">
        <v>26139377.469999999</v>
      </c>
      <c r="D17" s="48">
        <v>126823561.47</v>
      </c>
      <c r="E17" s="48">
        <v>66379459.640000001</v>
      </c>
      <c r="F17" s="48">
        <v>66379459.640000001</v>
      </c>
      <c r="G17" s="48">
        <f>F17-B17</f>
        <v>-34304724.359999999</v>
      </c>
    </row>
    <row r="18" spans="1:7" x14ac:dyDescent="0.25">
      <c r="A18" s="78" t="s">
        <v>230</v>
      </c>
      <c r="B18" s="61">
        <v>27182014</v>
      </c>
      <c r="C18" s="48">
        <v>14000000</v>
      </c>
      <c r="D18" s="48">
        <v>41182014</v>
      </c>
      <c r="E18" s="48">
        <v>21765490.580000002</v>
      </c>
      <c r="F18" s="48">
        <v>21765490.579999998</v>
      </c>
      <c r="G18" s="48">
        <f t="shared" ref="G18:G27" si="2">F18-B18</f>
        <v>-5416523.4200000018</v>
      </c>
    </row>
    <row r="19" spans="1:7" x14ac:dyDescent="0.25">
      <c r="A19" s="78" t="s">
        <v>231</v>
      </c>
      <c r="B19" s="61">
        <v>8356084</v>
      </c>
      <c r="C19" s="48">
        <v>5000000</v>
      </c>
      <c r="D19" s="48">
        <v>13356084</v>
      </c>
      <c r="E19" s="48">
        <v>4453847.78</v>
      </c>
      <c r="F19" s="48">
        <v>4453847.78</v>
      </c>
      <c r="G19" s="48">
        <f t="shared" si="2"/>
        <v>-3902236.2199999997</v>
      </c>
    </row>
    <row r="20" spans="1:7" x14ac:dyDescent="0.25">
      <c r="A20" s="78" t="s">
        <v>232</v>
      </c>
      <c r="B20" s="61">
        <v>0</v>
      </c>
      <c r="C20" s="48">
        <v>0</v>
      </c>
      <c r="D20" s="48">
        <v>0</v>
      </c>
      <c r="E20" s="48">
        <v>0</v>
      </c>
      <c r="F20" s="48">
        <v>0</v>
      </c>
      <c r="G20" s="48">
        <f t="shared" si="2"/>
        <v>0</v>
      </c>
    </row>
    <row r="21" spans="1:7" x14ac:dyDescent="0.25">
      <c r="A21" s="78" t="s">
        <v>233</v>
      </c>
      <c r="B21" s="61">
        <v>0</v>
      </c>
      <c r="C21" s="48">
        <v>0</v>
      </c>
      <c r="D21" s="48">
        <v>0</v>
      </c>
      <c r="E21" s="48">
        <v>0</v>
      </c>
      <c r="F21" s="48">
        <v>0</v>
      </c>
      <c r="G21" s="48">
        <f t="shared" si="2"/>
        <v>0</v>
      </c>
    </row>
    <row r="22" spans="1:7" x14ac:dyDescent="0.25">
      <c r="A22" s="78" t="s">
        <v>234</v>
      </c>
      <c r="B22" s="61">
        <v>3616704</v>
      </c>
      <c r="C22" s="48">
        <v>0</v>
      </c>
      <c r="D22" s="48">
        <v>3616704</v>
      </c>
      <c r="E22" s="48">
        <v>0</v>
      </c>
      <c r="F22" s="48">
        <v>0</v>
      </c>
      <c r="G22" s="48">
        <f t="shared" si="2"/>
        <v>-3616704</v>
      </c>
    </row>
    <row r="23" spans="1:7" x14ac:dyDescent="0.25">
      <c r="A23" s="78" t="s">
        <v>235</v>
      </c>
      <c r="B23" s="70">
        <v>0</v>
      </c>
      <c r="C23" s="48">
        <v>0</v>
      </c>
      <c r="D23" s="48">
        <v>0</v>
      </c>
      <c r="E23" s="48">
        <v>0</v>
      </c>
      <c r="F23" s="48">
        <v>0</v>
      </c>
      <c r="G23" s="48">
        <f t="shared" si="2"/>
        <v>0</v>
      </c>
    </row>
    <row r="24" spans="1:7" x14ac:dyDescent="0.25">
      <c r="A24" s="78" t="s">
        <v>236</v>
      </c>
      <c r="B24" s="61">
        <v>0</v>
      </c>
      <c r="C24" s="48">
        <v>0</v>
      </c>
      <c r="D24" s="48">
        <v>0</v>
      </c>
      <c r="E24" s="48">
        <v>0</v>
      </c>
      <c r="F24" s="48">
        <v>0</v>
      </c>
      <c r="G24" s="48">
        <f t="shared" si="2"/>
        <v>0</v>
      </c>
    </row>
    <row r="25" spans="1:7" x14ac:dyDescent="0.25">
      <c r="A25" s="78" t="s">
        <v>237</v>
      </c>
      <c r="B25" s="61">
        <v>4203557</v>
      </c>
      <c r="C25" s="48">
        <v>2000000</v>
      </c>
      <c r="D25" s="48">
        <v>6203557</v>
      </c>
      <c r="E25" s="48">
        <v>2876912.75</v>
      </c>
      <c r="F25" s="48">
        <v>2876912.75</v>
      </c>
      <c r="G25" s="48">
        <f t="shared" si="2"/>
        <v>-1326644.25</v>
      </c>
    </row>
    <row r="26" spans="1:7" x14ac:dyDescent="0.25">
      <c r="A26" s="78" t="s">
        <v>238</v>
      </c>
      <c r="B26" s="61">
        <v>11302200</v>
      </c>
      <c r="C26" s="48">
        <v>0</v>
      </c>
      <c r="D26" s="48">
        <v>11302200</v>
      </c>
      <c r="E26" s="48">
        <v>6710141.2700000005</v>
      </c>
      <c r="F26" s="48">
        <v>6710141.2699999996</v>
      </c>
      <c r="G26" s="48">
        <f t="shared" si="2"/>
        <v>-4592058.7300000004</v>
      </c>
    </row>
    <row r="27" spans="1:7" x14ac:dyDescent="0.25">
      <c r="A27" s="78" t="s">
        <v>239</v>
      </c>
      <c r="B27" s="61">
        <v>0</v>
      </c>
      <c r="C27" s="48">
        <v>0</v>
      </c>
      <c r="D27" s="48">
        <v>0</v>
      </c>
      <c r="E27" s="48">
        <v>0</v>
      </c>
      <c r="F27" s="48">
        <v>0</v>
      </c>
      <c r="G27" s="48">
        <f t="shared" si="2"/>
        <v>0</v>
      </c>
    </row>
    <row r="28" spans="1:7" x14ac:dyDescent="0.25">
      <c r="A28" s="59" t="s">
        <v>240</v>
      </c>
      <c r="B28" s="48">
        <f t="shared" ref="B28:G28" si="3">SUM(B29:B33)</f>
        <v>1781520</v>
      </c>
      <c r="C28" s="48">
        <f t="shared" si="3"/>
        <v>1000000</v>
      </c>
      <c r="D28" s="48">
        <f t="shared" si="3"/>
        <v>2781520</v>
      </c>
      <c r="E28" s="48">
        <f t="shared" si="3"/>
        <v>1079409.5699999998</v>
      </c>
      <c r="F28" s="48">
        <f t="shared" si="3"/>
        <v>1079409.5699999998</v>
      </c>
      <c r="G28" s="48">
        <f t="shared" si="3"/>
        <v>-702110.43</v>
      </c>
    </row>
    <row r="29" spans="1:7" x14ac:dyDescent="0.25">
      <c r="A29" s="78" t="s">
        <v>241</v>
      </c>
      <c r="B29" s="61">
        <v>0</v>
      </c>
      <c r="C29" s="48">
        <v>0</v>
      </c>
      <c r="D29" s="48">
        <v>0</v>
      </c>
      <c r="E29" s="48">
        <v>0</v>
      </c>
      <c r="F29" s="48">
        <v>0</v>
      </c>
      <c r="G29" s="48">
        <f>F29-B29</f>
        <v>0</v>
      </c>
    </row>
    <row r="30" spans="1:7" x14ac:dyDescent="0.25">
      <c r="A30" s="78" t="s">
        <v>242</v>
      </c>
      <c r="B30" s="61">
        <v>34320</v>
      </c>
      <c r="C30" s="48">
        <v>0</v>
      </c>
      <c r="D30" s="48">
        <v>34320</v>
      </c>
      <c r="E30" s="48">
        <v>3713.4100000000003</v>
      </c>
      <c r="F30" s="48">
        <v>3713.41</v>
      </c>
      <c r="G30" s="48">
        <f t="shared" ref="G30:G34" si="4">F30-B30</f>
        <v>-30606.59</v>
      </c>
    </row>
    <row r="31" spans="1:7" x14ac:dyDescent="0.25">
      <c r="A31" s="78" t="s">
        <v>243</v>
      </c>
      <c r="B31" s="61">
        <v>1747200</v>
      </c>
      <c r="C31" s="48">
        <v>1000000</v>
      </c>
      <c r="D31" s="48">
        <v>2747200</v>
      </c>
      <c r="E31" s="48">
        <v>1075696.1599999999</v>
      </c>
      <c r="F31" s="48">
        <v>1075696.1599999999</v>
      </c>
      <c r="G31" s="48">
        <f t="shared" si="4"/>
        <v>-671503.84000000008</v>
      </c>
    </row>
    <row r="32" spans="1:7" x14ac:dyDescent="0.25">
      <c r="A32" s="78" t="s">
        <v>244</v>
      </c>
      <c r="B32" s="61">
        <v>0</v>
      </c>
      <c r="C32" s="48">
        <v>0</v>
      </c>
      <c r="D32" s="48">
        <v>0</v>
      </c>
      <c r="E32" s="48">
        <v>0</v>
      </c>
      <c r="F32" s="48">
        <v>0</v>
      </c>
      <c r="G32" s="48">
        <f t="shared" si="4"/>
        <v>0</v>
      </c>
    </row>
    <row r="33" spans="1:7" ht="14.45" customHeight="1" x14ac:dyDescent="0.25">
      <c r="A33" s="78" t="s">
        <v>245</v>
      </c>
      <c r="B33" s="61">
        <v>0</v>
      </c>
      <c r="C33" s="48">
        <v>0</v>
      </c>
      <c r="D33" s="48">
        <v>0</v>
      </c>
      <c r="E33" s="48">
        <v>0</v>
      </c>
      <c r="F33" s="48">
        <v>0</v>
      </c>
      <c r="G33" s="48">
        <f t="shared" si="4"/>
        <v>0</v>
      </c>
    </row>
    <row r="34" spans="1:7" ht="14.45" customHeight="1" x14ac:dyDescent="0.25">
      <c r="A34" s="59" t="s">
        <v>246</v>
      </c>
      <c r="B34" s="61">
        <v>24541140</v>
      </c>
      <c r="C34" s="48">
        <v>150000</v>
      </c>
      <c r="D34" s="48">
        <v>24691140</v>
      </c>
      <c r="E34" s="48">
        <v>18571477.02</v>
      </c>
      <c r="F34" s="48">
        <v>18756999.02</v>
      </c>
      <c r="G34" s="48">
        <f t="shared" si="4"/>
        <v>-5784140.9800000004</v>
      </c>
    </row>
    <row r="35" spans="1:7" ht="14.45" customHeight="1" x14ac:dyDescent="0.25">
      <c r="A35" s="59" t="s">
        <v>247</v>
      </c>
      <c r="B35" s="61">
        <v>0</v>
      </c>
      <c r="C35" s="48">
        <v>0</v>
      </c>
      <c r="D35" s="48">
        <v>0</v>
      </c>
      <c r="E35" s="48">
        <v>172</v>
      </c>
      <c r="F35" s="48">
        <v>0</v>
      </c>
      <c r="G35" s="48">
        <f t="shared" ref="G35" si="5">G36</f>
        <v>0</v>
      </c>
    </row>
    <row r="36" spans="1:7" ht="14.45" customHeight="1" x14ac:dyDescent="0.25">
      <c r="A36" s="78" t="s">
        <v>248</v>
      </c>
      <c r="B36" s="61">
        <v>0</v>
      </c>
      <c r="C36" s="48">
        <v>0</v>
      </c>
      <c r="D36" s="48">
        <v>0</v>
      </c>
      <c r="E36" s="48">
        <v>172</v>
      </c>
      <c r="F36" s="48">
        <v>0</v>
      </c>
      <c r="G36" s="48">
        <f>F36-B36</f>
        <v>0</v>
      </c>
    </row>
    <row r="37" spans="1:7" ht="14.45" customHeight="1" x14ac:dyDescent="0.25">
      <c r="A37" s="59" t="s">
        <v>249</v>
      </c>
      <c r="B37" s="48">
        <f>SUM(B38:B39)</f>
        <v>119685556.28</v>
      </c>
      <c r="C37" s="48">
        <f t="shared" ref="C37:G37" si="6">C38+C39</f>
        <v>3557503.24</v>
      </c>
      <c r="D37" s="48">
        <f t="shared" si="6"/>
        <v>123243059.52</v>
      </c>
      <c r="E37" s="48">
        <f t="shared" si="6"/>
        <v>147071.74000000002</v>
      </c>
      <c r="F37" s="48">
        <f t="shared" si="6"/>
        <v>147071.74</v>
      </c>
      <c r="G37" s="48">
        <f t="shared" si="6"/>
        <v>-119538484.54000001</v>
      </c>
    </row>
    <row r="38" spans="1:7" x14ac:dyDescent="0.25">
      <c r="A38" s="78" t="s">
        <v>250</v>
      </c>
      <c r="B38" s="61">
        <v>0</v>
      </c>
      <c r="C38" s="48">
        <v>0</v>
      </c>
      <c r="D38" s="48">
        <v>0</v>
      </c>
      <c r="E38" s="48">
        <v>0</v>
      </c>
      <c r="F38" s="48">
        <v>0</v>
      </c>
      <c r="G38" s="48">
        <f>F38-B38</f>
        <v>0</v>
      </c>
    </row>
    <row r="39" spans="1:7" x14ac:dyDescent="0.25">
      <c r="A39" s="78" t="s">
        <v>251</v>
      </c>
      <c r="B39" s="61">
        <v>119685556.28</v>
      </c>
      <c r="C39" s="48">
        <v>3557503.24</v>
      </c>
      <c r="D39" s="48">
        <v>123243059.52</v>
      </c>
      <c r="E39" s="48">
        <v>147071.74000000002</v>
      </c>
      <c r="F39" s="48">
        <v>147071.74</v>
      </c>
      <c r="G39" s="48">
        <f>F39-B39</f>
        <v>-119538484.54000001</v>
      </c>
    </row>
    <row r="40" spans="1:7" x14ac:dyDescent="0.25">
      <c r="A40" s="46"/>
      <c r="B40" s="48"/>
      <c r="C40" s="48"/>
      <c r="D40" s="48"/>
      <c r="E40" s="48"/>
      <c r="F40" s="48"/>
      <c r="G40" s="48"/>
    </row>
    <row r="41" spans="1:7" x14ac:dyDescent="0.25">
      <c r="A41" s="3" t="s">
        <v>252</v>
      </c>
      <c r="B41" s="4">
        <f t="shared" ref="B41:G41" si="7">SUM(B9,B10,B11,B12,B13,B14,B15,B16,B28,B34,B35,B37)</f>
        <v>392081951.27999997</v>
      </c>
      <c r="C41" s="4">
        <f t="shared" si="7"/>
        <v>42516880.710000001</v>
      </c>
      <c r="D41" s="4">
        <f t="shared" si="7"/>
        <v>434598831.99000001</v>
      </c>
      <c r="E41" s="4">
        <f t="shared" si="7"/>
        <v>166345689.28999999</v>
      </c>
      <c r="F41" s="4">
        <f t="shared" si="7"/>
        <v>165058295.75</v>
      </c>
      <c r="G41" s="4">
        <f t="shared" si="7"/>
        <v>-227023655.53000003</v>
      </c>
    </row>
    <row r="42" spans="1:7" x14ac:dyDescent="0.25">
      <c r="A42" s="3" t="s">
        <v>253</v>
      </c>
      <c r="B42" s="94"/>
      <c r="C42" s="94"/>
      <c r="D42" s="94"/>
      <c r="E42" s="94"/>
      <c r="F42" s="94"/>
      <c r="G42" s="4">
        <f>IF(G41&gt;0,G41,0)</f>
        <v>0</v>
      </c>
    </row>
    <row r="43" spans="1:7" x14ac:dyDescent="0.25">
      <c r="A43" s="46"/>
      <c r="B43" s="50"/>
      <c r="C43" s="50"/>
      <c r="D43" s="50"/>
      <c r="E43" s="50"/>
      <c r="F43" s="50"/>
      <c r="G43" s="50"/>
    </row>
    <row r="44" spans="1:7" x14ac:dyDescent="0.25">
      <c r="A44" s="3" t="s">
        <v>254</v>
      </c>
      <c r="B44" s="50"/>
      <c r="C44" s="50"/>
      <c r="D44" s="50"/>
      <c r="E44" s="50"/>
      <c r="F44" s="50"/>
      <c r="G44" s="50"/>
    </row>
    <row r="45" spans="1:7" x14ac:dyDescent="0.25">
      <c r="A45" s="59" t="s">
        <v>255</v>
      </c>
      <c r="B45" s="48">
        <f t="shared" ref="B45:G45" si="8">SUM(B46:B53)</f>
        <v>163236221</v>
      </c>
      <c r="C45" s="48">
        <f t="shared" si="8"/>
        <v>11373983</v>
      </c>
      <c r="D45" s="48">
        <f t="shared" si="8"/>
        <v>174610204</v>
      </c>
      <c r="E45" s="48">
        <f t="shared" si="8"/>
        <v>94857966</v>
      </c>
      <c r="F45" s="48">
        <f t="shared" si="8"/>
        <v>94857966</v>
      </c>
      <c r="G45" s="48">
        <f t="shared" si="8"/>
        <v>-68378255</v>
      </c>
    </row>
    <row r="46" spans="1:7" x14ac:dyDescent="0.25">
      <c r="A46" s="81" t="s">
        <v>256</v>
      </c>
      <c r="B46" s="61">
        <v>0</v>
      </c>
      <c r="C46" s="48">
        <v>0</v>
      </c>
      <c r="D46" s="48">
        <v>0</v>
      </c>
      <c r="E46" s="48">
        <v>0</v>
      </c>
      <c r="F46" s="48">
        <v>0</v>
      </c>
      <c r="G46" s="48">
        <f>F46-B46</f>
        <v>0</v>
      </c>
    </row>
    <row r="47" spans="1:7" x14ac:dyDescent="0.25">
      <c r="A47" s="81" t="s">
        <v>257</v>
      </c>
      <c r="B47" s="61">
        <v>0</v>
      </c>
      <c r="C47" s="48">
        <v>0</v>
      </c>
      <c r="D47" s="48">
        <v>0</v>
      </c>
      <c r="E47" s="48">
        <v>0</v>
      </c>
      <c r="F47" s="48">
        <v>0</v>
      </c>
      <c r="G47" s="48">
        <f t="shared" ref="G47:G52" si="9">F47-B47</f>
        <v>0</v>
      </c>
    </row>
    <row r="48" spans="1:7" x14ac:dyDescent="0.25">
      <c r="A48" s="81" t="s">
        <v>258</v>
      </c>
      <c r="B48" s="61">
        <v>75920000</v>
      </c>
      <c r="C48" s="48">
        <v>-391347</v>
      </c>
      <c r="D48" s="48">
        <v>75528653</v>
      </c>
      <c r="E48" s="48">
        <v>45317190</v>
      </c>
      <c r="F48" s="48">
        <v>45317190</v>
      </c>
      <c r="G48" s="48">
        <f t="shared" si="9"/>
        <v>-30602810</v>
      </c>
    </row>
    <row r="49" spans="1:7" ht="30" x14ac:dyDescent="0.25">
      <c r="A49" s="81" t="s">
        <v>259</v>
      </c>
      <c r="B49" s="61">
        <v>87316221</v>
      </c>
      <c r="C49" s="48">
        <v>11765330</v>
      </c>
      <c r="D49" s="48">
        <v>99081551</v>
      </c>
      <c r="E49" s="48">
        <v>49540776</v>
      </c>
      <c r="F49" s="48">
        <v>49540776</v>
      </c>
      <c r="G49" s="48">
        <f t="shared" si="9"/>
        <v>-37775445</v>
      </c>
    </row>
    <row r="50" spans="1:7" x14ac:dyDescent="0.25">
      <c r="A50" s="81" t="s">
        <v>260</v>
      </c>
      <c r="B50" s="61">
        <v>0</v>
      </c>
      <c r="C50" s="48">
        <v>0</v>
      </c>
      <c r="D50" s="48">
        <v>0</v>
      </c>
      <c r="E50" s="48">
        <v>0</v>
      </c>
      <c r="F50" s="48">
        <v>0</v>
      </c>
      <c r="G50" s="48">
        <f t="shared" si="9"/>
        <v>0</v>
      </c>
    </row>
    <row r="51" spans="1:7" x14ac:dyDescent="0.25">
      <c r="A51" s="81" t="s">
        <v>261</v>
      </c>
      <c r="B51" s="61">
        <v>0</v>
      </c>
      <c r="C51" s="48">
        <v>0</v>
      </c>
      <c r="D51" s="48">
        <v>0</v>
      </c>
      <c r="E51" s="48">
        <v>0</v>
      </c>
      <c r="F51" s="48">
        <v>0</v>
      </c>
      <c r="G51" s="48">
        <f t="shared" si="9"/>
        <v>0</v>
      </c>
    </row>
    <row r="52" spans="1:7" ht="30" x14ac:dyDescent="0.25">
      <c r="A52" s="82" t="s">
        <v>262</v>
      </c>
      <c r="B52" s="61">
        <v>0</v>
      </c>
      <c r="C52" s="48">
        <v>0</v>
      </c>
      <c r="D52" s="48">
        <v>0</v>
      </c>
      <c r="E52" s="48">
        <v>0</v>
      </c>
      <c r="F52" s="48">
        <v>0</v>
      </c>
      <c r="G52" s="48">
        <f t="shared" si="9"/>
        <v>0</v>
      </c>
    </row>
    <row r="53" spans="1:7" x14ac:dyDescent="0.25">
      <c r="A53" s="78" t="s">
        <v>263</v>
      </c>
      <c r="B53" s="61">
        <v>0</v>
      </c>
      <c r="C53" s="48">
        <v>0</v>
      </c>
      <c r="D53" s="48">
        <v>0</v>
      </c>
      <c r="E53" s="48">
        <v>0</v>
      </c>
      <c r="F53" s="48">
        <v>0</v>
      </c>
      <c r="G53" s="48">
        <f>F53-B53</f>
        <v>0</v>
      </c>
    </row>
    <row r="54" spans="1:7" x14ac:dyDescent="0.25">
      <c r="A54" s="59" t="s">
        <v>264</v>
      </c>
      <c r="B54" s="48">
        <f t="shared" ref="B54:G54" si="10">SUM(B55:B58)</f>
        <v>0</v>
      </c>
      <c r="C54" s="48">
        <f t="shared" si="10"/>
        <v>1200000</v>
      </c>
      <c r="D54" s="48">
        <f t="shared" si="10"/>
        <v>1200000</v>
      </c>
      <c r="E54" s="48">
        <f t="shared" si="10"/>
        <v>0</v>
      </c>
      <c r="F54" s="48">
        <f t="shared" si="10"/>
        <v>0</v>
      </c>
      <c r="G54" s="48">
        <f t="shared" si="10"/>
        <v>0</v>
      </c>
    </row>
    <row r="55" spans="1:7" x14ac:dyDescent="0.25">
      <c r="A55" s="82" t="s">
        <v>265</v>
      </c>
      <c r="B55" s="61">
        <v>0</v>
      </c>
      <c r="C55" s="48">
        <v>0</v>
      </c>
      <c r="D55" s="48">
        <v>0</v>
      </c>
      <c r="E55" s="48">
        <v>0</v>
      </c>
      <c r="F55" s="48">
        <v>0</v>
      </c>
      <c r="G55" s="48">
        <f>F55-B55</f>
        <v>0</v>
      </c>
    </row>
    <row r="56" spans="1:7" x14ac:dyDescent="0.25">
      <c r="A56" s="81" t="s">
        <v>266</v>
      </c>
      <c r="B56" s="61">
        <v>0</v>
      </c>
      <c r="C56" s="48">
        <v>1200000</v>
      </c>
      <c r="D56" s="48">
        <v>1200000</v>
      </c>
      <c r="E56" s="48">
        <v>0</v>
      </c>
      <c r="F56" s="48">
        <v>0</v>
      </c>
      <c r="G56" s="48">
        <f t="shared" ref="G56:G58" si="11">F56-B56</f>
        <v>0</v>
      </c>
    </row>
    <row r="57" spans="1:7" x14ac:dyDescent="0.25">
      <c r="A57" s="81" t="s">
        <v>267</v>
      </c>
      <c r="B57" s="61">
        <v>0</v>
      </c>
      <c r="C57" s="48">
        <v>0</v>
      </c>
      <c r="D57" s="48">
        <v>0</v>
      </c>
      <c r="E57" s="48">
        <v>0</v>
      </c>
      <c r="F57" s="48">
        <v>0</v>
      </c>
      <c r="G57" s="48">
        <f t="shared" si="11"/>
        <v>0</v>
      </c>
    </row>
    <row r="58" spans="1:7" x14ac:dyDescent="0.25">
      <c r="A58" s="82" t="s">
        <v>268</v>
      </c>
      <c r="B58" s="61">
        <v>0</v>
      </c>
      <c r="C58" s="48">
        <v>0</v>
      </c>
      <c r="D58" s="48">
        <v>0</v>
      </c>
      <c r="E58" s="48">
        <v>0</v>
      </c>
      <c r="F58" s="48">
        <v>0</v>
      </c>
      <c r="G58" s="48">
        <f t="shared" si="11"/>
        <v>0</v>
      </c>
    </row>
    <row r="59" spans="1:7" x14ac:dyDescent="0.25">
      <c r="A59" s="59" t="s">
        <v>269</v>
      </c>
      <c r="B59" s="48">
        <f t="shared" ref="B59:G59" si="12">SUM(B60:B61)</f>
        <v>0</v>
      </c>
      <c r="C59" s="48">
        <f t="shared" si="12"/>
        <v>0</v>
      </c>
      <c r="D59" s="48">
        <f t="shared" si="12"/>
        <v>0</v>
      </c>
      <c r="E59" s="48">
        <f t="shared" si="12"/>
        <v>0</v>
      </c>
      <c r="F59" s="48">
        <f t="shared" si="12"/>
        <v>0</v>
      </c>
      <c r="G59" s="48">
        <f t="shared" si="12"/>
        <v>0</v>
      </c>
    </row>
    <row r="60" spans="1:7" x14ac:dyDescent="0.25">
      <c r="A60" s="81" t="s">
        <v>270</v>
      </c>
      <c r="B60" s="61">
        <v>0</v>
      </c>
      <c r="C60" s="48">
        <v>0</v>
      </c>
      <c r="D60" s="48">
        <v>0</v>
      </c>
      <c r="E60" s="48">
        <v>0</v>
      </c>
      <c r="F60" s="48">
        <v>0</v>
      </c>
      <c r="G60" s="48">
        <f>F60-B60</f>
        <v>0</v>
      </c>
    </row>
    <row r="61" spans="1:7" x14ac:dyDescent="0.25">
      <c r="A61" s="81" t="s">
        <v>271</v>
      </c>
      <c r="B61" s="61">
        <v>0</v>
      </c>
      <c r="C61" s="48">
        <v>0</v>
      </c>
      <c r="D61" s="48">
        <v>0</v>
      </c>
      <c r="E61" s="48">
        <v>0</v>
      </c>
      <c r="F61" s="48">
        <v>0</v>
      </c>
      <c r="G61" s="48">
        <f t="shared" ref="G61:G63" si="13">F61-B61</f>
        <v>0</v>
      </c>
    </row>
    <row r="62" spans="1:7" x14ac:dyDescent="0.25">
      <c r="A62" s="59" t="s">
        <v>272</v>
      </c>
      <c r="B62" s="61">
        <v>0</v>
      </c>
      <c r="C62" s="48">
        <v>0</v>
      </c>
      <c r="D62" s="48">
        <v>0</v>
      </c>
      <c r="E62" s="48">
        <v>0</v>
      </c>
      <c r="F62" s="48">
        <v>0</v>
      </c>
      <c r="G62" s="48">
        <f t="shared" si="13"/>
        <v>0</v>
      </c>
    </row>
    <row r="63" spans="1:7" x14ac:dyDescent="0.25">
      <c r="A63" s="59" t="s">
        <v>273</v>
      </c>
      <c r="B63" s="61">
        <v>0</v>
      </c>
      <c r="C63" s="48">
        <v>0</v>
      </c>
      <c r="D63" s="48">
        <v>0</v>
      </c>
      <c r="E63" s="48">
        <v>172</v>
      </c>
      <c r="F63" s="48">
        <v>0</v>
      </c>
      <c r="G63" s="48">
        <f t="shared" si="13"/>
        <v>0</v>
      </c>
    </row>
    <row r="64" spans="1:7" x14ac:dyDescent="0.25">
      <c r="A64" s="46"/>
      <c r="B64" s="50"/>
      <c r="C64" s="50"/>
      <c r="D64" s="50"/>
      <c r="E64" s="50"/>
      <c r="F64" s="50"/>
      <c r="G64" s="50"/>
    </row>
    <row r="65" spans="1:7" x14ac:dyDescent="0.25">
      <c r="A65" s="3" t="s">
        <v>274</v>
      </c>
      <c r="B65" s="4">
        <f t="shared" ref="B65:G65" si="14">B45+B54+B59+B62+B63</f>
        <v>163236221</v>
      </c>
      <c r="C65" s="4">
        <f t="shared" si="14"/>
        <v>12573983</v>
      </c>
      <c r="D65" s="4">
        <f t="shared" si="14"/>
        <v>175810204</v>
      </c>
      <c r="E65" s="4">
        <f t="shared" si="14"/>
        <v>94858138</v>
      </c>
      <c r="F65" s="4">
        <f t="shared" si="14"/>
        <v>94857966</v>
      </c>
      <c r="G65" s="4">
        <f t="shared" si="14"/>
        <v>-68378255</v>
      </c>
    </row>
    <row r="66" spans="1:7" x14ac:dyDescent="0.25">
      <c r="A66" s="46"/>
      <c r="B66" s="50"/>
      <c r="C66" s="50"/>
      <c r="D66" s="50"/>
      <c r="E66" s="50"/>
      <c r="F66" s="50"/>
      <c r="G66" s="50"/>
    </row>
    <row r="67" spans="1:7" x14ac:dyDescent="0.25">
      <c r="A67" s="3" t="s">
        <v>275</v>
      </c>
      <c r="B67" s="4">
        <v>0</v>
      </c>
      <c r="C67" s="4">
        <v>0</v>
      </c>
      <c r="D67" s="4">
        <v>0</v>
      </c>
      <c r="E67" s="4">
        <v>0</v>
      </c>
      <c r="F67" s="4">
        <v>0</v>
      </c>
      <c r="G67" s="4">
        <f t="shared" ref="G67" si="15">G68</f>
        <v>0</v>
      </c>
    </row>
    <row r="68" spans="1:7" x14ac:dyDescent="0.25">
      <c r="A68" s="59" t="s">
        <v>276</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277</v>
      </c>
      <c r="B70" s="4">
        <f t="shared" ref="B70:G70" si="16">B41+B65+B67</f>
        <v>555318172.27999997</v>
      </c>
      <c r="C70" s="4">
        <f t="shared" si="16"/>
        <v>55090863.710000001</v>
      </c>
      <c r="D70" s="4">
        <f t="shared" si="16"/>
        <v>610409035.99000001</v>
      </c>
      <c r="E70" s="4">
        <f t="shared" si="16"/>
        <v>261203827.28999999</v>
      </c>
      <c r="F70" s="4">
        <f t="shared" si="16"/>
        <v>259916261.75</v>
      </c>
      <c r="G70" s="4">
        <f t="shared" si="16"/>
        <v>-295401910.53000003</v>
      </c>
    </row>
    <row r="71" spans="1:7" x14ac:dyDescent="0.25">
      <c r="A71" s="46"/>
      <c r="B71" s="50"/>
      <c r="C71" s="50"/>
      <c r="D71" s="50"/>
      <c r="E71" s="50"/>
      <c r="F71" s="50"/>
      <c r="G71" s="50"/>
    </row>
    <row r="72" spans="1:7" x14ac:dyDescent="0.25">
      <c r="A72" s="3" t="s">
        <v>278</v>
      </c>
      <c r="B72" s="50"/>
      <c r="C72" s="50"/>
      <c r="D72" s="50"/>
      <c r="E72" s="50"/>
      <c r="F72" s="50"/>
      <c r="G72" s="50"/>
    </row>
    <row r="73" spans="1:7" ht="30" x14ac:dyDescent="0.25">
      <c r="A73" s="68" t="s">
        <v>279</v>
      </c>
      <c r="B73" s="61">
        <v>0</v>
      </c>
      <c r="C73" s="48">
        <v>0</v>
      </c>
      <c r="D73" s="48">
        <v>0</v>
      </c>
      <c r="E73" s="48">
        <v>0</v>
      </c>
      <c r="F73" s="48">
        <v>0</v>
      </c>
      <c r="G73" s="48">
        <f>F73-B73</f>
        <v>0</v>
      </c>
    </row>
    <row r="74" spans="1:7" ht="30" x14ac:dyDescent="0.25">
      <c r="A74" s="68" t="s">
        <v>280</v>
      </c>
      <c r="B74" s="61">
        <v>0</v>
      </c>
      <c r="C74" s="48">
        <v>0</v>
      </c>
      <c r="D74" s="48">
        <v>0</v>
      </c>
      <c r="E74" s="48">
        <v>0</v>
      </c>
      <c r="F74" s="48">
        <v>0</v>
      </c>
      <c r="G74" s="48">
        <f>F74-B74</f>
        <v>0</v>
      </c>
    </row>
    <row r="75" spans="1:7" x14ac:dyDescent="0.25">
      <c r="A75" s="19" t="s">
        <v>281</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50" fitToHeight="0" orientation="landscape"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topLeftCell="A130"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73" t="s">
        <v>282</v>
      </c>
      <c r="B1" s="166"/>
      <c r="C1" s="166"/>
      <c r="D1" s="166"/>
      <c r="E1" s="166"/>
      <c r="F1" s="166"/>
      <c r="G1" s="167"/>
    </row>
    <row r="2" spans="1:7" x14ac:dyDescent="0.25">
      <c r="A2" s="122" t="str">
        <f>'Formato 1'!A2</f>
        <v>MUNICIPIO DE ACAMBARO, GTO.</v>
      </c>
      <c r="B2" s="122"/>
      <c r="C2" s="122"/>
      <c r="D2" s="122"/>
      <c r="E2" s="122"/>
      <c r="F2" s="122"/>
      <c r="G2" s="122"/>
    </row>
    <row r="3" spans="1:7" x14ac:dyDescent="0.25">
      <c r="A3" s="123" t="s">
        <v>283</v>
      </c>
      <c r="B3" s="123"/>
      <c r="C3" s="123"/>
      <c r="D3" s="123"/>
      <c r="E3" s="123"/>
      <c r="F3" s="123"/>
      <c r="G3" s="123"/>
    </row>
    <row r="4" spans="1:7" x14ac:dyDescent="0.25">
      <c r="A4" s="123" t="s">
        <v>284</v>
      </c>
      <c r="B4" s="123"/>
      <c r="C4" s="123"/>
      <c r="D4" s="123"/>
      <c r="E4" s="123"/>
      <c r="F4" s="123"/>
      <c r="G4" s="123"/>
    </row>
    <row r="5" spans="1:7" x14ac:dyDescent="0.25">
      <c r="A5" s="123" t="str">
        <f>'Formato 3'!A4</f>
        <v>DEL 1 DE ENERO DEL 2024 AL 30 DE JUNIO DEL 2024</v>
      </c>
      <c r="B5" s="123"/>
      <c r="C5" s="123"/>
      <c r="D5" s="123"/>
      <c r="E5" s="123"/>
      <c r="F5" s="123"/>
      <c r="G5" s="123"/>
    </row>
    <row r="6" spans="1:7" ht="41.45" customHeight="1" x14ac:dyDescent="0.25">
      <c r="A6" s="124" t="s">
        <v>2</v>
      </c>
      <c r="B6" s="124"/>
      <c r="C6" s="124"/>
      <c r="D6" s="124"/>
      <c r="E6" s="124"/>
      <c r="F6" s="124"/>
      <c r="G6" s="124"/>
    </row>
    <row r="7" spans="1:7" x14ac:dyDescent="0.25">
      <c r="A7" s="171" t="s">
        <v>4</v>
      </c>
      <c r="B7" s="171" t="s">
        <v>285</v>
      </c>
      <c r="C7" s="171"/>
      <c r="D7" s="171"/>
      <c r="E7" s="171"/>
      <c r="F7" s="171"/>
      <c r="G7" s="172" t="s">
        <v>286</v>
      </c>
    </row>
    <row r="8" spans="1:7" ht="30" x14ac:dyDescent="0.25">
      <c r="A8" s="171"/>
      <c r="B8" s="7" t="s">
        <v>287</v>
      </c>
      <c r="C8" s="7" t="s">
        <v>288</v>
      </c>
      <c r="D8" s="7" t="s">
        <v>289</v>
      </c>
      <c r="E8" s="7" t="s">
        <v>175</v>
      </c>
      <c r="F8" s="7" t="s">
        <v>290</v>
      </c>
      <c r="G8" s="171"/>
    </row>
    <row r="9" spans="1:7" x14ac:dyDescent="0.25">
      <c r="A9" s="28" t="s">
        <v>291</v>
      </c>
      <c r="B9" s="84">
        <f t="shared" ref="B9:G9" si="0">SUM(B10,B18,B28,B38,B48,B58,B62,B71,B75)</f>
        <v>392081951.28000003</v>
      </c>
      <c r="C9" s="84">
        <f t="shared" si="0"/>
        <v>42516880.709999979</v>
      </c>
      <c r="D9" s="84">
        <f t="shared" si="0"/>
        <v>434598831.98999995</v>
      </c>
      <c r="E9" s="84">
        <f t="shared" si="0"/>
        <v>205858300.9300001</v>
      </c>
      <c r="F9" s="84">
        <f t="shared" si="0"/>
        <v>203366924.6500001</v>
      </c>
      <c r="G9" s="84">
        <f t="shared" si="0"/>
        <v>228740531.05999991</v>
      </c>
    </row>
    <row r="10" spans="1:7" x14ac:dyDescent="0.25">
      <c r="A10" s="85" t="s">
        <v>292</v>
      </c>
      <c r="B10" s="84">
        <f t="shared" ref="B10:G10" si="1">SUM(B11:B17)</f>
        <v>174636188.83999997</v>
      </c>
      <c r="C10" s="84">
        <f t="shared" si="1"/>
        <v>10409536.789999984</v>
      </c>
      <c r="D10" s="84">
        <f t="shared" si="1"/>
        <v>185045725.62999994</v>
      </c>
      <c r="E10" s="84">
        <f t="shared" si="1"/>
        <v>79639148.36999999</v>
      </c>
      <c r="F10" s="84">
        <f t="shared" si="1"/>
        <v>77516470.210000008</v>
      </c>
      <c r="G10" s="84">
        <f t="shared" si="1"/>
        <v>105406577.25999996</v>
      </c>
    </row>
    <row r="11" spans="1:7" x14ac:dyDescent="0.25">
      <c r="A11" s="86" t="s">
        <v>293</v>
      </c>
      <c r="B11" s="75">
        <v>108945432.03</v>
      </c>
      <c r="C11" s="75">
        <v>1375368.0000000007</v>
      </c>
      <c r="D11" s="75">
        <v>110320800.03</v>
      </c>
      <c r="E11" s="75">
        <v>49936786.039999999</v>
      </c>
      <c r="F11" s="75">
        <v>49936786.039999999</v>
      </c>
      <c r="G11" s="75">
        <f>D11-E11</f>
        <v>60384013.990000002</v>
      </c>
    </row>
    <row r="12" spans="1:7" x14ac:dyDescent="0.25">
      <c r="A12" s="86" t="s">
        <v>294</v>
      </c>
      <c r="B12" s="75">
        <v>1948000</v>
      </c>
      <c r="C12" s="75">
        <v>249685.16</v>
      </c>
      <c r="D12" s="75">
        <v>2197685.16</v>
      </c>
      <c r="E12" s="75">
        <v>511218.69</v>
      </c>
      <c r="F12" s="75">
        <v>511218.69</v>
      </c>
      <c r="G12" s="75">
        <f t="shared" ref="G12:G17" si="2">D12-E12</f>
        <v>1686466.4700000002</v>
      </c>
    </row>
    <row r="13" spans="1:7" x14ac:dyDescent="0.25">
      <c r="A13" s="86" t="s">
        <v>295</v>
      </c>
      <c r="B13" s="75">
        <v>17480220.449999996</v>
      </c>
      <c r="C13" s="75">
        <v>371873.2300000001</v>
      </c>
      <c r="D13" s="75">
        <v>17852093.679999996</v>
      </c>
      <c r="E13" s="75">
        <v>1772423.0999999994</v>
      </c>
      <c r="F13" s="75">
        <v>1772423.0999999994</v>
      </c>
      <c r="G13" s="75">
        <f t="shared" si="2"/>
        <v>16079670.579999996</v>
      </c>
    </row>
    <row r="14" spans="1:7" x14ac:dyDescent="0.25">
      <c r="A14" s="86" t="s">
        <v>296</v>
      </c>
      <c r="B14" s="75">
        <v>42683629.599999979</v>
      </c>
      <c r="C14" s="75">
        <v>5412610.3999999845</v>
      </c>
      <c r="D14" s="75">
        <v>48096239.999999963</v>
      </c>
      <c r="E14" s="75">
        <v>24423708.829999994</v>
      </c>
      <c r="F14" s="75">
        <v>22389419.539999999</v>
      </c>
      <c r="G14" s="75">
        <f t="shared" si="2"/>
        <v>23672531.169999968</v>
      </c>
    </row>
    <row r="15" spans="1:7" x14ac:dyDescent="0.25">
      <c r="A15" s="86" t="s">
        <v>297</v>
      </c>
      <c r="B15" s="75">
        <v>3578906.76</v>
      </c>
      <c r="C15" s="75">
        <v>2999999.9999999991</v>
      </c>
      <c r="D15" s="75">
        <v>6578906.7599999988</v>
      </c>
      <c r="E15" s="75">
        <v>2995011.71</v>
      </c>
      <c r="F15" s="75">
        <v>2906622.8400000003</v>
      </c>
      <c r="G15" s="75">
        <f t="shared" si="2"/>
        <v>3583895.0499999989</v>
      </c>
    </row>
    <row r="16" spans="1:7" x14ac:dyDescent="0.25">
      <c r="A16" s="86" t="s">
        <v>298</v>
      </c>
      <c r="B16" s="75">
        <v>0</v>
      </c>
      <c r="C16" s="75">
        <v>0</v>
      </c>
      <c r="D16" s="75">
        <v>0</v>
      </c>
      <c r="E16" s="75">
        <v>0</v>
      </c>
      <c r="F16" s="75">
        <v>0</v>
      </c>
      <c r="G16" s="75">
        <f t="shared" si="2"/>
        <v>0</v>
      </c>
    </row>
    <row r="17" spans="1:7" x14ac:dyDescent="0.25">
      <c r="A17" s="86" t="s">
        <v>299</v>
      </c>
      <c r="B17" s="75">
        <v>0</v>
      </c>
      <c r="C17" s="75">
        <v>0</v>
      </c>
      <c r="D17" s="75">
        <v>0</v>
      </c>
      <c r="E17" s="75">
        <v>0</v>
      </c>
      <c r="F17" s="75">
        <v>0</v>
      </c>
      <c r="G17" s="75">
        <f t="shared" si="2"/>
        <v>0</v>
      </c>
    </row>
    <row r="18" spans="1:7" x14ac:dyDescent="0.25">
      <c r="A18" s="85" t="s">
        <v>300</v>
      </c>
      <c r="B18" s="84">
        <f t="shared" ref="B18:G18" si="3">SUM(B19:B27)</f>
        <v>15573821.43</v>
      </c>
      <c r="C18" s="84">
        <f t="shared" si="3"/>
        <v>5162821.4000000004</v>
      </c>
      <c r="D18" s="84">
        <f t="shared" si="3"/>
        <v>20736642.829999998</v>
      </c>
      <c r="E18" s="84">
        <f t="shared" si="3"/>
        <v>7956896.3599999994</v>
      </c>
      <c r="F18" s="84">
        <f t="shared" si="3"/>
        <v>7956539.3600000013</v>
      </c>
      <c r="G18" s="84">
        <f t="shared" si="3"/>
        <v>12779746.469999999</v>
      </c>
    </row>
    <row r="19" spans="1:7" x14ac:dyDescent="0.25">
      <c r="A19" s="86" t="s">
        <v>301</v>
      </c>
      <c r="B19" s="75">
        <v>1720300</v>
      </c>
      <c r="C19" s="75">
        <v>7000</v>
      </c>
      <c r="D19" s="75">
        <v>1727300</v>
      </c>
      <c r="E19" s="75">
        <v>788244.73</v>
      </c>
      <c r="F19" s="75">
        <v>787887.73</v>
      </c>
      <c r="G19" s="75">
        <f>D19-E19</f>
        <v>939055.27</v>
      </c>
    </row>
    <row r="20" spans="1:7" x14ac:dyDescent="0.25">
      <c r="A20" s="86" t="s">
        <v>302</v>
      </c>
      <c r="B20" s="75">
        <v>527021.42999999993</v>
      </c>
      <c r="C20" s="75">
        <v>3500</v>
      </c>
      <c r="D20" s="75">
        <v>530521.42999999993</v>
      </c>
      <c r="E20" s="75">
        <v>142335.94</v>
      </c>
      <c r="F20" s="75">
        <v>142335.94</v>
      </c>
      <c r="G20" s="75">
        <f t="shared" ref="G20:G27" si="4">D20-E20</f>
        <v>388185.48999999993</v>
      </c>
    </row>
    <row r="21" spans="1:7" x14ac:dyDescent="0.25">
      <c r="A21" s="86" t="s">
        <v>303</v>
      </c>
      <c r="B21" s="75">
        <v>0</v>
      </c>
      <c r="C21" s="75">
        <v>0</v>
      </c>
      <c r="D21" s="75">
        <v>0</v>
      </c>
      <c r="E21" s="75">
        <v>0</v>
      </c>
      <c r="F21" s="75">
        <v>0</v>
      </c>
      <c r="G21" s="75">
        <f t="shared" si="4"/>
        <v>0</v>
      </c>
    </row>
    <row r="22" spans="1:7" x14ac:dyDescent="0.25">
      <c r="A22" s="86" t="s">
        <v>304</v>
      </c>
      <c r="B22" s="75">
        <v>597000</v>
      </c>
      <c r="C22" s="75">
        <v>149268</v>
      </c>
      <c r="D22" s="75">
        <v>746268</v>
      </c>
      <c r="E22" s="75">
        <v>250522.62</v>
      </c>
      <c r="F22" s="75">
        <v>250522.62</v>
      </c>
      <c r="G22" s="75">
        <f t="shared" si="4"/>
        <v>495745.38</v>
      </c>
    </row>
    <row r="23" spans="1:7" x14ac:dyDescent="0.25">
      <c r="A23" s="86" t="s">
        <v>305</v>
      </c>
      <c r="B23" s="75">
        <v>95000</v>
      </c>
      <c r="C23" s="75">
        <v>1000</v>
      </c>
      <c r="D23" s="75">
        <v>96000</v>
      </c>
      <c r="E23" s="75">
        <v>2750.8199999999997</v>
      </c>
      <c r="F23" s="75">
        <v>2750.8199999999997</v>
      </c>
      <c r="G23" s="75">
        <f t="shared" si="4"/>
        <v>93249.18</v>
      </c>
    </row>
    <row r="24" spans="1:7" x14ac:dyDescent="0.25">
      <c r="A24" s="86" t="s">
        <v>306</v>
      </c>
      <c r="B24" s="75">
        <v>10000000</v>
      </c>
      <c r="C24" s="75">
        <v>5000000</v>
      </c>
      <c r="D24" s="75">
        <v>15000000</v>
      </c>
      <c r="E24" s="75">
        <v>5838500.4799999995</v>
      </c>
      <c r="F24" s="75">
        <v>5838500.4800000004</v>
      </c>
      <c r="G24" s="75">
        <f t="shared" si="4"/>
        <v>9161499.5199999996</v>
      </c>
    </row>
    <row r="25" spans="1:7" x14ac:dyDescent="0.25">
      <c r="A25" s="86" t="s">
        <v>307</v>
      </c>
      <c r="B25" s="75">
        <v>683000</v>
      </c>
      <c r="C25" s="75">
        <v>5000</v>
      </c>
      <c r="D25" s="75">
        <v>688000</v>
      </c>
      <c r="E25" s="75">
        <v>74600</v>
      </c>
      <c r="F25" s="75">
        <v>74600</v>
      </c>
      <c r="G25" s="75">
        <f t="shared" si="4"/>
        <v>613400</v>
      </c>
    </row>
    <row r="26" spans="1:7" x14ac:dyDescent="0.25">
      <c r="A26" s="86" t="s">
        <v>308</v>
      </c>
      <c r="B26" s="75">
        <v>0</v>
      </c>
      <c r="C26" s="75">
        <v>0</v>
      </c>
      <c r="D26" s="75">
        <v>0</v>
      </c>
      <c r="E26" s="75">
        <v>0</v>
      </c>
      <c r="F26" s="75">
        <v>0</v>
      </c>
      <c r="G26" s="75">
        <f t="shared" si="4"/>
        <v>0</v>
      </c>
    </row>
    <row r="27" spans="1:7" x14ac:dyDescent="0.25">
      <c r="A27" s="86" t="s">
        <v>309</v>
      </c>
      <c r="B27" s="75">
        <v>1951500</v>
      </c>
      <c r="C27" s="75">
        <v>-2946.6000000000058</v>
      </c>
      <c r="D27" s="75">
        <v>1948553.4</v>
      </c>
      <c r="E27" s="75">
        <v>859941.77</v>
      </c>
      <c r="F27" s="75">
        <v>859941.77</v>
      </c>
      <c r="G27" s="75">
        <f t="shared" si="4"/>
        <v>1088611.6299999999</v>
      </c>
    </row>
    <row r="28" spans="1:7" x14ac:dyDescent="0.25">
      <c r="A28" s="85" t="s">
        <v>310</v>
      </c>
      <c r="B28" s="84">
        <f t="shared" ref="B28:G28" si="5">SUM(B29:B37)</f>
        <v>27987000</v>
      </c>
      <c r="C28" s="84">
        <f t="shared" si="5"/>
        <v>7367018.1799999997</v>
      </c>
      <c r="D28" s="84">
        <f t="shared" si="5"/>
        <v>35354018.18</v>
      </c>
      <c r="E28" s="84">
        <f t="shared" si="5"/>
        <v>15544793.810000001</v>
      </c>
      <c r="F28" s="84">
        <f t="shared" si="5"/>
        <v>15180752.810000001</v>
      </c>
      <c r="G28" s="84">
        <f t="shared" si="5"/>
        <v>19809224.369999997</v>
      </c>
    </row>
    <row r="29" spans="1:7" x14ac:dyDescent="0.25">
      <c r="A29" s="86" t="s">
        <v>311</v>
      </c>
      <c r="B29" s="75">
        <v>3455500</v>
      </c>
      <c r="C29" s="75">
        <v>0</v>
      </c>
      <c r="D29" s="75">
        <v>3455500</v>
      </c>
      <c r="E29" s="75">
        <v>1218463.6100000001</v>
      </c>
      <c r="F29" s="75">
        <v>1218463.6100000001</v>
      </c>
      <c r="G29" s="75">
        <f>D29-E29</f>
        <v>2237036.3899999997</v>
      </c>
    </row>
    <row r="30" spans="1:7" x14ac:dyDescent="0.25">
      <c r="A30" s="86" t="s">
        <v>312</v>
      </c>
      <c r="B30" s="75">
        <v>2408500</v>
      </c>
      <c r="C30" s="75">
        <v>-1400</v>
      </c>
      <c r="D30" s="75">
        <v>2407100</v>
      </c>
      <c r="E30" s="75">
        <v>967411.17999999993</v>
      </c>
      <c r="F30" s="75">
        <v>967411.17999999993</v>
      </c>
      <c r="G30" s="75">
        <f t="shared" ref="G30:G37" si="6">D30-E30</f>
        <v>1439688.82</v>
      </c>
    </row>
    <row r="31" spans="1:7" x14ac:dyDescent="0.25">
      <c r="A31" s="86" t="s">
        <v>313</v>
      </c>
      <c r="B31" s="75">
        <v>705500</v>
      </c>
      <c r="C31" s="75">
        <v>1092960</v>
      </c>
      <c r="D31" s="75">
        <v>1798460</v>
      </c>
      <c r="E31" s="75">
        <v>718010.14</v>
      </c>
      <c r="F31" s="75">
        <v>718010.14</v>
      </c>
      <c r="G31" s="75">
        <f t="shared" si="6"/>
        <v>1080449.8599999999</v>
      </c>
    </row>
    <row r="32" spans="1:7" x14ac:dyDescent="0.25">
      <c r="A32" s="86" t="s">
        <v>314</v>
      </c>
      <c r="B32" s="75">
        <v>1385000</v>
      </c>
      <c r="C32" s="75">
        <v>0</v>
      </c>
      <c r="D32" s="75">
        <v>1385000</v>
      </c>
      <c r="E32" s="75">
        <v>131518.60999999999</v>
      </c>
      <c r="F32" s="75">
        <v>131518.60999999999</v>
      </c>
      <c r="G32" s="75">
        <f t="shared" si="6"/>
        <v>1253481.3900000001</v>
      </c>
    </row>
    <row r="33" spans="1:7" ht="14.45" customHeight="1" x14ac:dyDescent="0.25">
      <c r="A33" s="86" t="s">
        <v>315</v>
      </c>
      <c r="B33" s="75">
        <v>1918000</v>
      </c>
      <c r="C33" s="75">
        <v>467486.18000000005</v>
      </c>
      <c r="D33" s="75">
        <v>2385486.1800000002</v>
      </c>
      <c r="E33" s="75">
        <v>418420.3</v>
      </c>
      <c r="F33" s="75">
        <v>418420.3</v>
      </c>
      <c r="G33" s="75">
        <f t="shared" si="6"/>
        <v>1967065.8800000001</v>
      </c>
    </row>
    <row r="34" spans="1:7" ht="14.45" customHeight="1" x14ac:dyDescent="0.25">
      <c r="A34" s="86" t="s">
        <v>316</v>
      </c>
      <c r="B34" s="75">
        <v>1600000</v>
      </c>
      <c r="C34" s="75">
        <v>-4000</v>
      </c>
      <c r="D34" s="75">
        <v>1596000</v>
      </c>
      <c r="E34" s="75">
        <v>588219.03</v>
      </c>
      <c r="F34" s="75">
        <v>588219.03</v>
      </c>
      <c r="G34" s="75">
        <f t="shared" si="6"/>
        <v>1007780.97</v>
      </c>
    </row>
    <row r="35" spans="1:7" ht="14.45" customHeight="1" x14ac:dyDescent="0.25">
      <c r="A35" s="86" t="s">
        <v>317</v>
      </c>
      <c r="B35" s="75">
        <v>349000</v>
      </c>
      <c r="C35" s="75">
        <v>20000</v>
      </c>
      <c r="D35" s="75">
        <v>369000</v>
      </c>
      <c r="E35" s="75">
        <v>51339.659999999996</v>
      </c>
      <c r="F35" s="75">
        <v>51339.659999999996</v>
      </c>
      <c r="G35" s="75">
        <f t="shared" si="6"/>
        <v>317660.34000000003</v>
      </c>
    </row>
    <row r="36" spans="1:7" ht="14.45" customHeight="1" x14ac:dyDescent="0.25">
      <c r="A36" s="86" t="s">
        <v>318</v>
      </c>
      <c r="B36" s="75">
        <v>5913500</v>
      </c>
      <c r="C36" s="75">
        <v>6571972</v>
      </c>
      <c r="D36" s="75">
        <v>12485472</v>
      </c>
      <c r="E36" s="75">
        <v>7740868.6100000003</v>
      </c>
      <c r="F36" s="75">
        <v>7740868.6100000003</v>
      </c>
      <c r="G36" s="75">
        <f t="shared" si="6"/>
        <v>4744603.3899999997</v>
      </c>
    </row>
    <row r="37" spans="1:7" ht="14.45" customHeight="1" x14ac:dyDescent="0.25">
      <c r="A37" s="86" t="s">
        <v>319</v>
      </c>
      <c r="B37" s="75">
        <v>10252000</v>
      </c>
      <c r="C37" s="75">
        <v>-780000</v>
      </c>
      <c r="D37" s="75">
        <v>9472000</v>
      </c>
      <c r="E37" s="75">
        <v>3710542.67</v>
      </c>
      <c r="F37" s="75">
        <v>3346501.67</v>
      </c>
      <c r="G37" s="75">
        <f t="shared" si="6"/>
        <v>5761457.3300000001</v>
      </c>
    </row>
    <row r="38" spans="1:7" x14ac:dyDescent="0.25">
      <c r="A38" s="85" t="s">
        <v>320</v>
      </c>
      <c r="B38" s="84">
        <f t="shared" ref="B38:G38" si="7">SUM(B39:B47)</f>
        <v>41924296.299999997</v>
      </c>
      <c r="C38" s="84">
        <f t="shared" si="7"/>
        <v>12989038.57</v>
      </c>
      <c r="D38" s="84">
        <f t="shared" si="7"/>
        <v>54913334.869999997</v>
      </c>
      <c r="E38" s="84">
        <f t="shared" si="7"/>
        <v>23832719.710000001</v>
      </c>
      <c r="F38" s="84">
        <f t="shared" si="7"/>
        <v>23828419.59</v>
      </c>
      <c r="G38" s="84">
        <f t="shared" si="7"/>
        <v>31080615.159999996</v>
      </c>
    </row>
    <row r="39" spans="1:7" x14ac:dyDescent="0.25">
      <c r="A39" s="86" t="s">
        <v>321</v>
      </c>
      <c r="B39" s="75">
        <v>0</v>
      </c>
      <c r="C39" s="75">
        <v>0</v>
      </c>
      <c r="D39" s="75">
        <v>0</v>
      </c>
      <c r="E39" s="75">
        <v>0</v>
      </c>
      <c r="F39" s="75">
        <v>0</v>
      </c>
      <c r="G39" s="75">
        <f>D39-E39</f>
        <v>0</v>
      </c>
    </row>
    <row r="40" spans="1:7" x14ac:dyDescent="0.25">
      <c r="A40" s="86" t="s">
        <v>322</v>
      </c>
      <c r="B40" s="75">
        <v>16283970.57</v>
      </c>
      <c r="C40" s="75">
        <v>375715</v>
      </c>
      <c r="D40" s="75">
        <v>16659685.57</v>
      </c>
      <c r="E40" s="75">
        <v>8517700.1999999993</v>
      </c>
      <c r="F40" s="75">
        <v>8517700.1999999993</v>
      </c>
      <c r="G40" s="75">
        <f t="shared" ref="G40:G47" si="8">D40-E40</f>
        <v>8141985.370000001</v>
      </c>
    </row>
    <row r="41" spans="1:7" x14ac:dyDescent="0.25">
      <c r="A41" s="86" t="s">
        <v>323</v>
      </c>
      <c r="B41" s="75">
        <v>3300000</v>
      </c>
      <c r="C41" s="75">
        <v>-2500000</v>
      </c>
      <c r="D41" s="75">
        <v>800000</v>
      </c>
      <c r="E41" s="75">
        <v>0</v>
      </c>
      <c r="F41" s="75">
        <v>0</v>
      </c>
      <c r="G41" s="75">
        <f t="shared" si="8"/>
        <v>800000</v>
      </c>
    </row>
    <row r="42" spans="1:7" x14ac:dyDescent="0.25">
      <c r="A42" s="86" t="s">
        <v>324</v>
      </c>
      <c r="B42" s="75">
        <v>22340325.73</v>
      </c>
      <c r="C42" s="75">
        <v>15113323.57</v>
      </c>
      <c r="D42" s="75">
        <v>37453649.299999997</v>
      </c>
      <c r="E42" s="75">
        <v>15315019.510000002</v>
      </c>
      <c r="F42" s="75">
        <v>15310719.390000001</v>
      </c>
      <c r="G42" s="75">
        <f t="shared" si="8"/>
        <v>22138629.789999995</v>
      </c>
    </row>
    <row r="43" spans="1:7" x14ac:dyDescent="0.25">
      <c r="A43" s="86" t="s">
        <v>325</v>
      </c>
      <c r="B43" s="75">
        <v>0</v>
      </c>
      <c r="C43" s="75">
        <v>0</v>
      </c>
      <c r="D43" s="75">
        <v>0</v>
      </c>
      <c r="E43" s="75">
        <v>0</v>
      </c>
      <c r="F43" s="75">
        <v>0</v>
      </c>
      <c r="G43" s="75">
        <f t="shared" si="8"/>
        <v>0</v>
      </c>
    </row>
    <row r="44" spans="1:7" x14ac:dyDescent="0.25">
      <c r="A44" s="86" t="s">
        <v>326</v>
      </c>
      <c r="B44" s="75">
        <v>0</v>
      </c>
      <c r="C44" s="75">
        <v>0</v>
      </c>
      <c r="D44" s="75">
        <v>0</v>
      </c>
      <c r="E44" s="75">
        <v>0</v>
      </c>
      <c r="F44" s="75">
        <v>0</v>
      </c>
      <c r="G44" s="75">
        <f t="shared" si="8"/>
        <v>0</v>
      </c>
    </row>
    <row r="45" spans="1:7" x14ac:dyDescent="0.25">
      <c r="A45" s="86" t="s">
        <v>327</v>
      </c>
      <c r="B45" s="75">
        <v>0</v>
      </c>
      <c r="C45" s="75">
        <v>0</v>
      </c>
      <c r="D45" s="75">
        <v>0</v>
      </c>
      <c r="E45" s="75">
        <v>0</v>
      </c>
      <c r="F45" s="75">
        <v>0</v>
      </c>
      <c r="G45" s="75">
        <f t="shared" si="8"/>
        <v>0</v>
      </c>
    </row>
    <row r="46" spans="1:7" x14ac:dyDescent="0.25">
      <c r="A46" s="86" t="s">
        <v>328</v>
      </c>
      <c r="B46" s="75">
        <v>0</v>
      </c>
      <c r="C46" s="75">
        <v>0</v>
      </c>
      <c r="D46" s="75">
        <v>0</v>
      </c>
      <c r="E46" s="75">
        <v>0</v>
      </c>
      <c r="F46" s="75">
        <v>0</v>
      </c>
      <c r="G46" s="75">
        <f t="shared" si="8"/>
        <v>0</v>
      </c>
    </row>
    <row r="47" spans="1:7" x14ac:dyDescent="0.25">
      <c r="A47" s="86" t="s">
        <v>329</v>
      </c>
      <c r="B47" s="75">
        <v>0</v>
      </c>
      <c r="C47" s="75">
        <v>0</v>
      </c>
      <c r="D47" s="75">
        <v>0</v>
      </c>
      <c r="E47" s="75">
        <v>0</v>
      </c>
      <c r="F47" s="75">
        <v>0</v>
      </c>
      <c r="G47" s="75">
        <f t="shared" si="8"/>
        <v>0</v>
      </c>
    </row>
    <row r="48" spans="1:7" x14ac:dyDescent="0.25">
      <c r="A48" s="85" t="s">
        <v>330</v>
      </c>
      <c r="B48" s="84">
        <f t="shared" ref="B48:G48" si="9">SUM(B49:B57)</f>
        <v>1611000</v>
      </c>
      <c r="C48" s="84">
        <f t="shared" si="9"/>
        <v>-56223.900000000023</v>
      </c>
      <c r="D48" s="84">
        <f t="shared" si="9"/>
        <v>1554776.1</v>
      </c>
      <c r="E48" s="84">
        <f t="shared" si="9"/>
        <v>140350</v>
      </c>
      <c r="F48" s="84">
        <f t="shared" si="9"/>
        <v>140350</v>
      </c>
      <c r="G48" s="84">
        <f t="shared" si="9"/>
        <v>1414426.1</v>
      </c>
    </row>
    <row r="49" spans="1:7" x14ac:dyDescent="0.25">
      <c r="A49" s="86" t="s">
        <v>331</v>
      </c>
      <c r="B49" s="75">
        <v>570000</v>
      </c>
      <c r="C49" s="75">
        <v>321395</v>
      </c>
      <c r="D49" s="75">
        <v>891395</v>
      </c>
      <c r="E49" s="75">
        <v>59845</v>
      </c>
      <c r="F49" s="75">
        <v>59845</v>
      </c>
      <c r="G49" s="75">
        <f>D49-E49</f>
        <v>831550</v>
      </c>
    </row>
    <row r="50" spans="1:7" x14ac:dyDescent="0.25">
      <c r="A50" s="86" t="s">
        <v>332</v>
      </c>
      <c r="B50" s="75">
        <v>50000</v>
      </c>
      <c r="C50" s="75">
        <v>30000</v>
      </c>
      <c r="D50" s="75">
        <v>80000</v>
      </c>
      <c r="E50" s="75">
        <v>19999</v>
      </c>
      <c r="F50" s="75">
        <v>19999</v>
      </c>
      <c r="G50" s="75">
        <f t="shared" ref="G50:G57" si="10">D50-E50</f>
        <v>60001</v>
      </c>
    </row>
    <row r="51" spans="1:7" x14ac:dyDescent="0.25">
      <c r="A51" s="86" t="s">
        <v>333</v>
      </c>
      <c r="B51" s="75">
        <v>0</v>
      </c>
      <c r="C51" s="75">
        <v>0</v>
      </c>
      <c r="D51" s="75">
        <v>0</v>
      </c>
      <c r="E51" s="75">
        <v>0</v>
      </c>
      <c r="F51" s="75">
        <v>0</v>
      </c>
      <c r="G51" s="75">
        <f t="shared" si="10"/>
        <v>0</v>
      </c>
    </row>
    <row r="52" spans="1:7" x14ac:dyDescent="0.25">
      <c r="A52" s="86" t="s">
        <v>334</v>
      </c>
      <c r="B52" s="75">
        <v>0</v>
      </c>
      <c r="C52" s="75">
        <v>0</v>
      </c>
      <c r="D52" s="75">
        <v>0</v>
      </c>
      <c r="E52" s="75">
        <v>0</v>
      </c>
      <c r="F52" s="75">
        <v>0</v>
      </c>
      <c r="G52" s="75">
        <f t="shared" si="10"/>
        <v>0</v>
      </c>
    </row>
    <row r="53" spans="1:7" x14ac:dyDescent="0.25">
      <c r="A53" s="86" t="s">
        <v>335</v>
      </c>
      <c r="B53" s="75">
        <v>0</v>
      </c>
      <c r="C53" s="75">
        <v>0</v>
      </c>
      <c r="D53" s="75">
        <v>0</v>
      </c>
      <c r="E53" s="75">
        <v>0</v>
      </c>
      <c r="F53" s="75">
        <v>0</v>
      </c>
      <c r="G53" s="75">
        <f t="shared" si="10"/>
        <v>0</v>
      </c>
    </row>
    <row r="54" spans="1:7" x14ac:dyDescent="0.25">
      <c r="A54" s="86" t="s">
        <v>336</v>
      </c>
      <c r="B54" s="75">
        <v>311000</v>
      </c>
      <c r="C54" s="75">
        <v>8750</v>
      </c>
      <c r="D54" s="75">
        <v>319750</v>
      </c>
      <c r="E54" s="75">
        <v>60506</v>
      </c>
      <c r="F54" s="75">
        <v>60506</v>
      </c>
      <c r="G54" s="75">
        <f t="shared" si="10"/>
        <v>259244</v>
      </c>
    </row>
    <row r="55" spans="1:7" x14ac:dyDescent="0.25">
      <c r="A55" s="86" t="s">
        <v>337</v>
      </c>
      <c r="B55" s="75">
        <v>30000</v>
      </c>
      <c r="C55" s="75">
        <v>0</v>
      </c>
      <c r="D55" s="75">
        <v>30000</v>
      </c>
      <c r="E55" s="75">
        <v>0</v>
      </c>
      <c r="F55" s="75">
        <v>0</v>
      </c>
      <c r="G55" s="75">
        <f t="shared" si="10"/>
        <v>30000</v>
      </c>
    </row>
    <row r="56" spans="1:7" x14ac:dyDescent="0.25">
      <c r="A56" s="86" t="s">
        <v>338</v>
      </c>
      <c r="B56" s="75">
        <v>500000</v>
      </c>
      <c r="C56" s="75">
        <v>-416368.9</v>
      </c>
      <c r="D56" s="75">
        <v>83631.099999999977</v>
      </c>
      <c r="E56" s="75">
        <v>0</v>
      </c>
      <c r="F56" s="75">
        <v>0</v>
      </c>
      <c r="G56" s="75">
        <f t="shared" si="10"/>
        <v>83631.099999999977</v>
      </c>
    </row>
    <row r="57" spans="1:7" x14ac:dyDescent="0.25">
      <c r="A57" s="86" t="s">
        <v>339</v>
      </c>
      <c r="B57" s="75">
        <v>150000</v>
      </c>
      <c r="C57" s="75">
        <v>0</v>
      </c>
      <c r="D57" s="75">
        <v>150000</v>
      </c>
      <c r="E57" s="75">
        <v>0</v>
      </c>
      <c r="F57" s="75">
        <v>0</v>
      </c>
      <c r="G57" s="75">
        <f t="shared" si="10"/>
        <v>150000</v>
      </c>
    </row>
    <row r="58" spans="1:7" x14ac:dyDescent="0.25">
      <c r="A58" s="85" t="s">
        <v>340</v>
      </c>
      <c r="B58" s="84">
        <f t="shared" ref="B58:G58" si="11">SUM(B59:B61)</f>
        <v>114781107.76000005</v>
      </c>
      <c r="C58" s="84">
        <f t="shared" si="11"/>
        <v>18985336.529999997</v>
      </c>
      <c r="D58" s="84">
        <f t="shared" si="11"/>
        <v>133766444.29000005</v>
      </c>
      <c r="E58" s="84">
        <f t="shared" si="11"/>
        <v>78432566.180000097</v>
      </c>
      <c r="F58" s="84">
        <f t="shared" si="11"/>
        <v>78432566.180000097</v>
      </c>
      <c r="G58" s="84">
        <f t="shared" si="11"/>
        <v>55333878.109999955</v>
      </c>
    </row>
    <row r="59" spans="1:7" x14ac:dyDescent="0.25">
      <c r="A59" s="86" t="s">
        <v>341</v>
      </c>
      <c r="B59" s="75">
        <v>114281107.76000005</v>
      </c>
      <c r="C59" s="75">
        <v>19035080.529999997</v>
      </c>
      <c r="D59" s="75">
        <v>133316188.29000005</v>
      </c>
      <c r="E59" s="75">
        <v>78084947.320000097</v>
      </c>
      <c r="F59" s="75">
        <v>78084947.320000097</v>
      </c>
      <c r="G59" s="75">
        <f>D59-E59</f>
        <v>55231240.969999954</v>
      </c>
    </row>
    <row r="60" spans="1:7" x14ac:dyDescent="0.25">
      <c r="A60" s="86" t="s">
        <v>342</v>
      </c>
      <c r="B60" s="75">
        <v>0</v>
      </c>
      <c r="C60" s="75">
        <v>0</v>
      </c>
      <c r="D60" s="75">
        <v>0</v>
      </c>
      <c r="E60" s="75">
        <v>0</v>
      </c>
      <c r="F60" s="75">
        <v>0</v>
      </c>
      <c r="G60" s="75">
        <f t="shared" ref="G60:G61" si="12">D60-E60</f>
        <v>0</v>
      </c>
    </row>
    <row r="61" spans="1:7" x14ac:dyDescent="0.25">
      <c r="A61" s="86" t="s">
        <v>343</v>
      </c>
      <c r="B61" s="75">
        <v>500000</v>
      </c>
      <c r="C61" s="75">
        <v>-49744</v>
      </c>
      <c r="D61" s="75">
        <v>450256</v>
      </c>
      <c r="E61" s="75">
        <v>347618.86</v>
      </c>
      <c r="F61" s="75">
        <v>347618.86</v>
      </c>
      <c r="G61" s="75">
        <f t="shared" si="12"/>
        <v>102637.14000000001</v>
      </c>
    </row>
    <row r="62" spans="1:7" x14ac:dyDescent="0.25">
      <c r="A62" s="85" t="s">
        <v>344</v>
      </c>
      <c r="B62" s="84">
        <f t="shared" ref="B62:G62" si="13">SUM(B63:B67,B69:B70)</f>
        <v>12318536.949999999</v>
      </c>
      <c r="C62" s="84">
        <f t="shared" si="13"/>
        <v>-12318536.949999999</v>
      </c>
      <c r="D62" s="84">
        <f t="shared" si="13"/>
        <v>0</v>
      </c>
      <c r="E62" s="84">
        <f t="shared" si="13"/>
        <v>0</v>
      </c>
      <c r="F62" s="84">
        <f t="shared" si="13"/>
        <v>0</v>
      </c>
      <c r="G62" s="84">
        <f t="shared" si="13"/>
        <v>0</v>
      </c>
    </row>
    <row r="63" spans="1:7" x14ac:dyDescent="0.25">
      <c r="A63" s="86" t="s">
        <v>345</v>
      </c>
      <c r="B63" s="75">
        <v>0</v>
      </c>
      <c r="C63" s="75">
        <v>0</v>
      </c>
      <c r="D63" s="75">
        <v>0</v>
      </c>
      <c r="E63" s="75">
        <v>0</v>
      </c>
      <c r="F63" s="75">
        <v>0</v>
      </c>
      <c r="G63" s="75">
        <f>D63-E63</f>
        <v>0</v>
      </c>
    </row>
    <row r="64" spans="1:7" x14ac:dyDescent="0.25">
      <c r="A64" s="86" t="s">
        <v>346</v>
      </c>
      <c r="B64" s="75">
        <v>0</v>
      </c>
      <c r="C64" s="75">
        <v>0</v>
      </c>
      <c r="D64" s="75">
        <v>0</v>
      </c>
      <c r="E64" s="75">
        <v>0</v>
      </c>
      <c r="F64" s="75">
        <v>0</v>
      </c>
      <c r="G64" s="75">
        <f t="shared" ref="G64:G70" si="14">D64-E64</f>
        <v>0</v>
      </c>
    </row>
    <row r="65" spans="1:7" x14ac:dyDescent="0.25">
      <c r="A65" s="86" t="s">
        <v>347</v>
      </c>
      <c r="B65" s="75">
        <v>0</v>
      </c>
      <c r="C65" s="75">
        <v>0</v>
      </c>
      <c r="D65" s="75">
        <v>0</v>
      </c>
      <c r="E65" s="75">
        <v>0</v>
      </c>
      <c r="F65" s="75">
        <v>0</v>
      </c>
      <c r="G65" s="75">
        <f t="shared" si="14"/>
        <v>0</v>
      </c>
    </row>
    <row r="66" spans="1:7" x14ac:dyDescent="0.25">
      <c r="A66" s="86" t="s">
        <v>348</v>
      </c>
      <c r="B66" s="75">
        <v>0</v>
      </c>
      <c r="C66" s="75">
        <v>0</v>
      </c>
      <c r="D66" s="75">
        <v>0</v>
      </c>
      <c r="E66" s="75">
        <v>0</v>
      </c>
      <c r="F66" s="75">
        <v>0</v>
      </c>
      <c r="G66" s="75">
        <f t="shared" si="14"/>
        <v>0</v>
      </c>
    </row>
    <row r="67" spans="1:7" x14ac:dyDescent="0.25">
      <c r="A67" s="86" t="s">
        <v>349</v>
      </c>
      <c r="B67" s="75">
        <v>0</v>
      </c>
      <c r="C67" s="75">
        <v>0</v>
      </c>
      <c r="D67" s="75">
        <v>0</v>
      </c>
      <c r="E67" s="75">
        <v>0</v>
      </c>
      <c r="F67" s="75">
        <v>0</v>
      </c>
      <c r="G67" s="75">
        <f t="shared" si="14"/>
        <v>0</v>
      </c>
    </row>
    <row r="68" spans="1:7" x14ac:dyDescent="0.25">
      <c r="A68" s="86" t="s">
        <v>350</v>
      </c>
      <c r="B68" s="75">
        <v>0</v>
      </c>
      <c r="C68" s="75">
        <v>0</v>
      </c>
      <c r="D68" s="75">
        <v>0</v>
      </c>
      <c r="E68" s="75">
        <v>0</v>
      </c>
      <c r="F68" s="75">
        <v>0</v>
      </c>
      <c r="G68" s="75">
        <f t="shared" si="14"/>
        <v>0</v>
      </c>
    </row>
    <row r="69" spans="1:7" x14ac:dyDescent="0.25">
      <c r="A69" s="86" t="s">
        <v>351</v>
      </c>
      <c r="B69" s="75">
        <v>0</v>
      </c>
      <c r="C69" s="75">
        <v>0</v>
      </c>
      <c r="D69" s="75">
        <v>0</v>
      </c>
      <c r="E69" s="75">
        <v>0</v>
      </c>
      <c r="F69" s="75">
        <v>0</v>
      </c>
      <c r="G69" s="75">
        <f t="shared" si="14"/>
        <v>0</v>
      </c>
    </row>
    <row r="70" spans="1:7" x14ac:dyDescent="0.25">
      <c r="A70" s="86" t="s">
        <v>352</v>
      </c>
      <c r="B70" s="75">
        <v>12318536.949999999</v>
      </c>
      <c r="C70" s="75">
        <v>-12318536.949999999</v>
      </c>
      <c r="D70" s="75">
        <v>0</v>
      </c>
      <c r="E70" s="75">
        <v>0</v>
      </c>
      <c r="F70" s="75">
        <v>0</v>
      </c>
      <c r="G70" s="75">
        <f t="shared" si="14"/>
        <v>0</v>
      </c>
    </row>
    <row r="71" spans="1:7" x14ac:dyDescent="0.25">
      <c r="A71" s="85" t="s">
        <v>353</v>
      </c>
      <c r="B71" s="84">
        <f t="shared" ref="B71:G71" si="15">SUM(B72:B74)</f>
        <v>2650000</v>
      </c>
      <c r="C71" s="84">
        <f t="shared" si="15"/>
        <v>444439.09000000008</v>
      </c>
      <c r="D71" s="84">
        <f t="shared" si="15"/>
        <v>3094439.09</v>
      </c>
      <c r="E71" s="84">
        <f t="shared" si="15"/>
        <v>294312.5</v>
      </c>
      <c r="F71" s="84">
        <f t="shared" si="15"/>
        <v>294312.5</v>
      </c>
      <c r="G71" s="84">
        <f t="shared" si="15"/>
        <v>2800126.59</v>
      </c>
    </row>
    <row r="72" spans="1:7" x14ac:dyDescent="0.25">
      <c r="A72" s="86" t="s">
        <v>354</v>
      </c>
      <c r="B72" s="75">
        <v>0</v>
      </c>
      <c r="C72" s="75">
        <v>0</v>
      </c>
      <c r="D72" s="75">
        <v>0</v>
      </c>
      <c r="E72" s="75">
        <v>0</v>
      </c>
      <c r="F72" s="75">
        <v>0</v>
      </c>
      <c r="G72" s="75">
        <f>D72-E72</f>
        <v>0</v>
      </c>
    </row>
    <row r="73" spans="1:7" x14ac:dyDescent="0.25">
      <c r="A73" s="86" t="s">
        <v>355</v>
      </c>
      <c r="B73" s="75">
        <v>0</v>
      </c>
      <c r="C73" s="75">
        <v>1150126.5900000001</v>
      </c>
      <c r="D73" s="75">
        <v>1150126.5900000001</v>
      </c>
      <c r="E73" s="75">
        <v>0</v>
      </c>
      <c r="F73" s="75">
        <v>0</v>
      </c>
      <c r="G73" s="75">
        <f t="shared" ref="G73:G74" si="16">D73-E73</f>
        <v>1150126.5900000001</v>
      </c>
    </row>
    <row r="74" spans="1:7" x14ac:dyDescent="0.25">
      <c r="A74" s="86" t="s">
        <v>356</v>
      </c>
      <c r="B74" s="75">
        <v>2650000</v>
      </c>
      <c r="C74" s="75">
        <v>-705687.5</v>
      </c>
      <c r="D74" s="75">
        <v>1944312.5</v>
      </c>
      <c r="E74" s="75">
        <v>294312.5</v>
      </c>
      <c r="F74" s="75">
        <v>294312.5</v>
      </c>
      <c r="G74" s="75">
        <f t="shared" si="16"/>
        <v>1650000</v>
      </c>
    </row>
    <row r="75" spans="1:7" x14ac:dyDescent="0.25">
      <c r="A75" s="85" t="s">
        <v>357</v>
      </c>
      <c r="B75" s="84">
        <f t="shared" ref="B75:G75" si="17">SUM(B76:B82)</f>
        <v>600000</v>
      </c>
      <c r="C75" s="84">
        <f t="shared" si="17"/>
        <v>-466549</v>
      </c>
      <c r="D75" s="84">
        <f t="shared" si="17"/>
        <v>133451</v>
      </c>
      <c r="E75" s="84">
        <f t="shared" si="17"/>
        <v>17514</v>
      </c>
      <c r="F75" s="84">
        <f t="shared" si="17"/>
        <v>17514</v>
      </c>
      <c r="G75" s="84">
        <f t="shared" si="17"/>
        <v>115937</v>
      </c>
    </row>
    <row r="76" spans="1:7" x14ac:dyDescent="0.25">
      <c r="A76" s="86" t="s">
        <v>358</v>
      </c>
      <c r="B76" s="75">
        <v>0</v>
      </c>
      <c r="C76" s="75">
        <v>0</v>
      </c>
      <c r="D76" s="75">
        <v>0</v>
      </c>
      <c r="E76" s="75">
        <v>0</v>
      </c>
      <c r="F76" s="75">
        <v>0</v>
      </c>
      <c r="G76" s="75">
        <f>D76-E76</f>
        <v>0</v>
      </c>
    </row>
    <row r="77" spans="1:7" x14ac:dyDescent="0.25">
      <c r="A77" s="86" t="s">
        <v>359</v>
      </c>
      <c r="B77" s="75">
        <v>50000</v>
      </c>
      <c r="C77" s="75">
        <v>0</v>
      </c>
      <c r="D77" s="75">
        <v>50000</v>
      </c>
      <c r="E77" s="75">
        <v>0</v>
      </c>
      <c r="F77" s="75">
        <v>0</v>
      </c>
      <c r="G77" s="75">
        <f t="shared" ref="G77:G82" si="18">D77-E77</f>
        <v>50000</v>
      </c>
    </row>
    <row r="78" spans="1:7" x14ac:dyDescent="0.25">
      <c r="A78" s="86" t="s">
        <v>360</v>
      </c>
      <c r="B78" s="75">
        <v>50000</v>
      </c>
      <c r="C78" s="75">
        <v>0</v>
      </c>
      <c r="D78" s="75">
        <v>50000</v>
      </c>
      <c r="E78" s="75">
        <v>0</v>
      </c>
      <c r="F78" s="75">
        <v>0</v>
      </c>
      <c r="G78" s="75">
        <f t="shared" si="18"/>
        <v>50000</v>
      </c>
    </row>
    <row r="79" spans="1:7" x14ac:dyDescent="0.25">
      <c r="A79" s="86" t="s">
        <v>361</v>
      </c>
      <c r="B79" s="75">
        <v>0</v>
      </c>
      <c r="C79" s="75">
        <v>0</v>
      </c>
      <c r="D79" s="75">
        <v>0</v>
      </c>
      <c r="E79" s="75">
        <v>0</v>
      </c>
      <c r="F79" s="75">
        <v>0</v>
      </c>
      <c r="G79" s="75">
        <f t="shared" si="18"/>
        <v>0</v>
      </c>
    </row>
    <row r="80" spans="1:7" x14ac:dyDescent="0.25">
      <c r="A80" s="86" t="s">
        <v>362</v>
      </c>
      <c r="B80" s="75">
        <v>0</v>
      </c>
      <c r="C80" s="75">
        <v>0</v>
      </c>
      <c r="D80" s="75">
        <v>0</v>
      </c>
      <c r="E80" s="75">
        <v>0</v>
      </c>
      <c r="F80" s="75">
        <v>0</v>
      </c>
      <c r="G80" s="75">
        <f t="shared" si="18"/>
        <v>0</v>
      </c>
    </row>
    <row r="81" spans="1:7" x14ac:dyDescent="0.25">
      <c r="A81" s="86" t="s">
        <v>363</v>
      </c>
      <c r="B81" s="75">
        <v>0</v>
      </c>
      <c r="C81" s="75">
        <v>0</v>
      </c>
      <c r="D81" s="75">
        <v>0</v>
      </c>
      <c r="E81" s="75">
        <v>0</v>
      </c>
      <c r="F81" s="75">
        <v>0</v>
      </c>
      <c r="G81" s="75">
        <f t="shared" si="18"/>
        <v>0</v>
      </c>
    </row>
    <row r="82" spans="1:7" x14ac:dyDescent="0.25">
      <c r="A82" s="86" t="s">
        <v>364</v>
      </c>
      <c r="B82" s="75">
        <v>500000</v>
      </c>
      <c r="C82" s="75">
        <v>-466549</v>
      </c>
      <c r="D82" s="75">
        <v>33451</v>
      </c>
      <c r="E82" s="75">
        <v>17514</v>
      </c>
      <c r="F82" s="75">
        <v>17514</v>
      </c>
      <c r="G82" s="75">
        <f t="shared" si="18"/>
        <v>15937</v>
      </c>
    </row>
    <row r="83" spans="1:7" x14ac:dyDescent="0.25">
      <c r="A83" s="87"/>
      <c r="B83" s="75"/>
      <c r="C83" s="75"/>
      <c r="D83" s="75"/>
      <c r="E83" s="75"/>
      <c r="F83" s="75"/>
      <c r="G83" s="75"/>
    </row>
    <row r="84" spans="1:7" x14ac:dyDescent="0.25">
      <c r="A84" s="29" t="s">
        <v>365</v>
      </c>
      <c r="B84" s="84">
        <f t="shared" ref="B84:G84" si="19">SUM(B85,B93,B103,B113,B123,B133,B137,B146,B150)</f>
        <v>163236221</v>
      </c>
      <c r="C84" s="84">
        <f t="shared" si="19"/>
        <v>12573983.000000004</v>
      </c>
      <c r="D84" s="84">
        <f t="shared" si="19"/>
        <v>175810204</v>
      </c>
      <c r="E84" s="84">
        <f t="shared" si="19"/>
        <v>52877186.110000007</v>
      </c>
      <c r="F84" s="84">
        <f t="shared" si="19"/>
        <v>52862564.410000011</v>
      </c>
      <c r="G84" s="84">
        <f t="shared" si="19"/>
        <v>122933017.89</v>
      </c>
    </row>
    <row r="85" spans="1:7" x14ac:dyDescent="0.25">
      <c r="A85" s="85" t="s">
        <v>292</v>
      </c>
      <c r="B85" s="84">
        <f t="shared" ref="B85:G85" si="20">SUM(B86:B92)</f>
        <v>8666966.9299999997</v>
      </c>
      <c r="C85" s="84">
        <f t="shared" si="20"/>
        <v>1963753.9</v>
      </c>
      <c r="D85" s="84">
        <f t="shared" si="20"/>
        <v>10630720.83</v>
      </c>
      <c r="E85" s="84">
        <f t="shared" si="20"/>
        <v>4310760.43</v>
      </c>
      <c r="F85" s="84">
        <f t="shared" si="20"/>
        <v>4296138.7300000004</v>
      </c>
      <c r="G85" s="84">
        <f t="shared" si="20"/>
        <v>6319960.4000000004</v>
      </c>
    </row>
    <row r="86" spans="1:7" x14ac:dyDescent="0.25">
      <c r="A86" s="86" t="s">
        <v>293</v>
      </c>
      <c r="B86" s="75">
        <v>5100960</v>
      </c>
      <c r="C86" s="75">
        <v>180180</v>
      </c>
      <c r="D86" s="75">
        <v>5281140</v>
      </c>
      <c r="E86" s="75">
        <v>2625555</v>
      </c>
      <c r="F86" s="75">
        <v>2625555</v>
      </c>
      <c r="G86" s="75">
        <f>D86-E86</f>
        <v>2655585</v>
      </c>
    </row>
    <row r="87" spans="1:7" x14ac:dyDescent="0.25">
      <c r="A87" s="86" t="s">
        <v>294</v>
      </c>
      <c r="B87" s="75">
        <v>0</v>
      </c>
      <c r="C87" s="75">
        <v>1700000</v>
      </c>
      <c r="D87" s="75">
        <v>1700000</v>
      </c>
      <c r="E87" s="75">
        <v>845398.23</v>
      </c>
      <c r="F87" s="75">
        <v>830776.53</v>
      </c>
      <c r="G87" s="75">
        <f t="shared" ref="G87:G92" si="21">D87-E87</f>
        <v>854601.77</v>
      </c>
    </row>
    <row r="88" spans="1:7" x14ac:dyDescent="0.25">
      <c r="A88" s="86" t="s">
        <v>295</v>
      </c>
      <c r="B88" s="75">
        <v>835718.92999999993</v>
      </c>
      <c r="C88" s="75">
        <v>29519.9</v>
      </c>
      <c r="D88" s="75">
        <v>865238.83</v>
      </c>
      <c r="E88" s="75">
        <v>52140.7</v>
      </c>
      <c r="F88" s="75">
        <v>52140.7</v>
      </c>
      <c r="G88" s="75">
        <f t="shared" si="21"/>
        <v>813098.13</v>
      </c>
    </row>
    <row r="89" spans="1:7" x14ac:dyDescent="0.25">
      <c r="A89" s="86" t="s">
        <v>296</v>
      </c>
      <c r="B89" s="75">
        <v>2730288</v>
      </c>
      <c r="C89" s="75">
        <v>54054</v>
      </c>
      <c r="D89" s="75">
        <v>2784342</v>
      </c>
      <c r="E89" s="75">
        <v>787666.5</v>
      </c>
      <c r="F89" s="75">
        <v>787666.5</v>
      </c>
      <c r="G89" s="75">
        <f t="shared" si="21"/>
        <v>1996675.5</v>
      </c>
    </row>
    <row r="90" spans="1:7" x14ac:dyDescent="0.25">
      <c r="A90" s="86" t="s">
        <v>297</v>
      </c>
      <c r="B90" s="75">
        <v>0</v>
      </c>
      <c r="C90" s="75">
        <v>0</v>
      </c>
      <c r="D90" s="75">
        <v>0</v>
      </c>
      <c r="E90" s="75">
        <v>0</v>
      </c>
      <c r="F90" s="75">
        <v>0</v>
      </c>
      <c r="G90" s="75">
        <f t="shared" si="21"/>
        <v>0</v>
      </c>
    </row>
    <row r="91" spans="1:7" x14ac:dyDescent="0.25">
      <c r="A91" s="86" t="s">
        <v>298</v>
      </c>
      <c r="B91" s="75">
        <v>0</v>
      </c>
      <c r="C91" s="75">
        <v>0</v>
      </c>
      <c r="D91" s="75">
        <v>0</v>
      </c>
      <c r="E91" s="75">
        <v>0</v>
      </c>
      <c r="F91" s="75">
        <v>0</v>
      </c>
      <c r="G91" s="75">
        <f t="shared" si="21"/>
        <v>0</v>
      </c>
    </row>
    <row r="92" spans="1:7" x14ac:dyDescent="0.25">
      <c r="A92" s="86" t="s">
        <v>299</v>
      </c>
      <c r="B92" s="75">
        <v>0</v>
      </c>
      <c r="C92" s="75">
        <v>0</v>
      </c>
      <c r="D92" s="75">
        <v>0</v>
      </c>
      <c r="E92" s="75">
        <v>0</v>
      </c>
      <c r="F92" s="75">
        <v>0</v>
      </c>
      <c r="G92" s="75">
        <f t="shared" si="21"/>
        <v>0</v>
      </c>
    </row>
    <row r="93" spans="1:7" x14ac:dyDescent="0.25">
      <c r="A93" s="85" t="s">
        <v>300</v>
      </c>
      <c r="B93" s="84">
        <f t="shared" ref="B93:G93" si="22">SUM(B94:B102)</f>
        <v>5350000</v>
      </c>
      <c r="C93" s="84">
        <f t="shared" si="22"/>
        <v>63542.020000000019</v>
      </c>
      <c r="D93" s="84">
        <f t="shared" si="22"/>
        <v>5413542.0199999996</v>
      </c>
      <c r="E93" s="84">
        <f t="shared" si="22"/>
        <v>2852955.6199999996</v>
      </c>
      <c r="F93" s="84">
        <f t="shared" si="22"/>
        <v>2852955.6199999996</v>
      </c>
      <c r="G93" s="84">
        <f t="shared" si="22"/>
        <v>2560586.4000000004</v>
      </c>
    </row>
    <row r="94" spans="1:7" x14ac:dyDescent="0.25">
      <c r="A94" s="86" t="s">
        <v>301</v>
      </c>
      <c r="B94" s="75">
        <v>200000</v>
      </c>
      <c r="C94" s="75">
        <v>14000</v>
      </c>
      <c r="D94" s="75">
        <v>214000</v>
      </c>
      <c r="E94" s="75">
        <v>46030.200000000004</v>
      </c>
      <c r="F94" s="75">
        <v>46030.2</v>
      </c>
      <c r="G94" s="75">
        <f>D94-E94</f>
        <v>167969.8</v>
      </c>
    </row>
    <row r="95" spans="1:7" x14ac:dyDescent="0.25">
      <c r="A95" s="86" t="s">
        <v>302</v>
      </c>
      <c r="B95" s="75">
        <v>0</v>
      </c>
      <c r="C95" s="75">
        <v>0</v>
      </c>
      <c r="D95" s="75">
        <v>0</v>
      </c>
      <c r="E95" s="75">
        <v>0</v>
      </c>
      <c r="F95" s="75">
        <v>0</v>
      </c>
      <c r="G95" s="75">
        <f t="shared" ref="G95:G102" si="23">D95-E95</f>
        <v>0</v>
      </c>
    </row>
    <row r="96" spans="1:7" x14ac:dyDescent="0.25">
      <c r="A96" s="86" t="s">
        <v>303</v>
      </c>
      <c r="B96" s="75">
        <v>0</v>
      </c>
      <c r="C96" s="75">
        <v>0</v>
      </c>
      <c r="D96" s="75">
        <v>0</v>
      </c>
      <c r="E96" s="75">
        <v>0</v>
      </c>
      <c r="F96" s="75">
        <v>0</v>
      </c>
      <c r="G96" s="75">
        <f t="shared" si="23"/>
        <v>0</v>
      </c>
    </row>
    <row r="97" spans="1:7" x14ac:dyDescent="0.25">
      <c r="A97" s="86" t="s">
        <v>304</v>
      </c>
      <c r="B97" s="75">
        <v>400000</v>
      </c>
      <c r="C97" s="75">
        <v>0</v>
      </c>
      <c r="D97" s="75">
        <v>400000</v>
      </c>
      <c r="E97" s="75">
        <v>0</v>
      </c>
      <c r="F97" s="75">
        <v>0</v>
      </c>
      <c r="G97" s="75">
        <f t="shared" si="23"/>
        <v>400000</v>
      </c>
    </row>
    <row r="98" spans="1:7" x14ac:dyDescent="0.25">
      <c r="A98" s="88" t="s">
        <v>305</v>
      </c>
      <c r="B98" s="75">
        <v>500000</v>
      </c>
      <c r="C98" s="75">
        <v>0</v>
      </c>
      <c r="D98" s="75">
        <v>500000</v>
      </c>
      <c r="E98" s="75">
        <v>37800</v>
      </c>
      <c r="F98" s="75">
        <v>37800</v>
      </c>
      <c r="G98" s="75">
        <f t="shared" si="23"/>
        <v>462200</v>
      </c>
    </row>
    <row r="99" spans="1:7" x14ac:dyDescent="0.25">
      <c r="A99" s="86" t="s">
        <v>306</v>
      </c>
      <c r="B99" s="75">
        <v>0</v>
      </c>
      <c r="C99" s="75">
        <v>0</v>
      </c>
      <c r="D99" s="75">
        <v>0</v>
      </c>
      <c r="E99" s="75">
        <v>0</v>
      </c>
      <c r="F99" s="75">
        <v>0</v>
      </c>
      <c r="G99" s="75">
        <f t="shared" si="23"/>
        <v>0</v>
      </c>
    </row>
    <row r="100" spans="1:7" x14ac:dyDescent="0.25">
      <c r="A100" s="86" t="s">
        <v>307</v>
      </c>
      <c r="B100" s="75">
        <v>2450000</v>
      </c>
      <c r="C100" s="75">
        <v>-1253723.78</v>
      </c>
      <c r="D100" s="75">
        <v>1196276.22</v>
      </c>
      <c r="E100" s="75">
        <v>1196276.22</v>
      </c>
      <c r="F100" s="75">
        <v>1196276.22</v>
      </c>
      <c r="G100" s="75">
        <f t="shared" si="23"/>
        <v>0</v>
      </c>
    </row>
    <row r="101" spans="1:7" x14ac:dyDescent="0.25">
      <c r="A101" s="86" t="s">
        <v>308</v>
      </c>
      <c r="B101" s="75">
        <v>0</v>
      </c>
      <c r="C101" s="75">
        <v>1303265.8</v>
      </c>
      <c r="D101" s="75">
        <v>1303265.8</v>
      </c>
      <c r="E101" s="75">
        <v>1303265.8</v>
      </c>
      <c r="F101" s="75">
        <v>1303265.8</v>
      </c>
      <c r="G101" s="75">
        <f t="shared" si="23"/>
        <v>0</v>
      </c>
    </row>
    <row r="102" spans="1:7" x14ac:dyDescent="0.25">
      <c r="A102" s="86" t="s">
        <v>309</v>
      </c>
      <c r="B102" s="75">
        <v>1800000</v>
      </c>
      <c r="C102" s="75">
        <v>0</v>
      </c>
      <c r="D102" s="75">
        <v>1800000</v>
      </c>
      <c r="E102" s="75">
        <v>269583.40000000002</v>
      </c>
      <c r="F102" s="75">
        <v>269583.40000000002</v>
      </c>
      <c r="G102" s="75">
        <f t="shared" si="23"/>
        <v>1530416.6</v>
      </c>
    </row>
    <row r="103" spans="1:7" x14ac:dyDescent="0.25">
      <c r="A103" s="85" t="s">
        <v>310</v>
      </c>
      <c r="B103" s="84">
        <f t="shared" ref="B103:G103" si="24">SUM(B104:B112)</f>
        <v>66799254.07</v>
      </c>
      <c r="C103" s="84">
        <f t="shared" si="24"/>
        <v>6057989.3799999999</v>
      </c>
      <c r="D103" s="84">
        <f t="shared" si="24"/>
        <v>72857243.450000003</v>
      </c>
      <c r="E103" s="84">
        <f t="shared" si="24"/>
        <v>29118806.800000001</v>
      </c>
      <c r="F103" s="84">
        <f t="shared" si="24"/>
        <v>29118806.800000004</v>
      </c>
      <c r="G103" s="84">
        <f t="shared" si="24"/>
        <v>43738436.649999999</v>
      </c>
    </row>
    <row r="104" spans="1:7" x14ac:dyDescent="0.25">
      <c r="A104" s="86" t="s">
        <v>311</v>
      </c>
      <c r="B104" s="75">
        <v>63002737.700000003</v>
      </c>
      <c r="C104" s="75">
        <v>5901576.0999999996</v>
      </c>
      <c r="D104" s="75">
        <v>68904313.799999997</v>
      </c>
      <c r="E104" s="75">
        <v>28708187.199999999</v>
      </c>
      <c r="F104" s="75">
        <v>28708187.200000003</v>
      </c>
      <c r="G104" s="75">
        <f>D104-E104</f>
        <v>40196126.599999994</v>
      </c>
    </row>
    <row r="105" spans="1:7" x14ac:dyDescent="0.25">
      <c r="A105" s="86" t="s">
        <v>312</v>
      </c>
      <c r="B105" s="75">
        <v>0</v>
      </c>
      <c r="C105" s="75">
        <v>0</v>
      </c>
      <c r="D105" s="75">
        <v>0</v>
      </c>
      <c r="E105" s="75">
        <v>0</v>
      </c>
      <c r="F105" s="75">
        <v>0</v>
      </c>
      <c r="G105" s="75">
        <f t="shared" ref="G105:G112" si="25">D105-E105</f>
        <v>0</v>
      </c>
    </row>
    <row r="106" spans="1:7" x14ac:dyDescent="0.25">
      <c r="A106" s="86" t="s">
        <v>313</v>
      </c>
      <c r="B106" s="75">
        <v>425000</v>
      </c>
      <c r="C106" s="75">
        <v>156413.28</v>
      </c>
      <c r="D106" s="75">
        <v>581413.28</v>
      </c>
      <c r="E106" s="75">
        <v>342000</v>
      </c>
      <c r="F106" s="75">
        <v>342000</v>
      </c>
      <c r="G106" s="75">
        <f t="shared" si="25"/>
        <v>239413.28000000003</v>
      </c>
    </row>
    <row r="107" spans="1:7" x14ac:dyDescent="0.25">
      <c r="A107" s="86" t="s">
        <v>314</v>
      </c>
      <c r="B107" s="75">
        <v>1600000</v>
      </c>
      <c r="C107" s="75">
        <v>0</v>
      </c>
      <c r="D107" s="75">
        <v>1600000</v>
      </c>
      <c r="E107" s="75">
        <v>0</v>
      </c>
      <c r="F107" s="75">
        <v>0</v>
      </c>
      <c r="G107" s="75">
        <f t="shared" si="25"/>
        <v>1600000</v>
      </c>
    </row>
    <row r="108" spans="1:7" x14ac:dyDescent="0.25">
      <c r="A108" s="86" t="s">
        <v>315</v>
      </c>
      <c r="B108" s="75">
        <v>1771516.37</v>
      </c>
      <c r="C108" s="75">
        <v>0</v>
      </c>
      <c r="D108" s="75">
        <v>1771516.37</v>
      </c>
      <c r="E108" s="75">
        <v>68619.600000000006</v>
      </c>
      <c r="F108" s="75">
        <v>68619.600000000006</v>
      </c>
      <c r="G108" s="75">
        <f t="shared" si="25"/>
        <v>1702896.77</v>
      </c>
    </row>
    <row r="109" spans="1:7" x14ac:dyDescent="0.25">
      <c r="A109" s="86" t="s">
        <v>316</v>
      </c>
      <c r="B109" s="75">
        <v>0</v>
      </c>
      <c r="C109" s="75">
        <v>0</v>
      </c>
      <c r="D109" s="75">
        <v>0</v>
      </c>
      <c r="E109" s="75">
        <v>0</v>
      </c>
      <c r="F109" s="75">
        <v>0</v>
      </c>
      <c r="G109" s="75">
        <f t="shared" si="25"/>
        <v>0</v>
      </c>
    </row>
    <row r="110" spans="1:7" x14ac:dyDescent="0.25">
      <c r="A110" s="86" t="s">
        <v>317</v>
      </c>
      <c r="B110" s="75">
        <v>0</v>
      </c>
      <c r="C110" s="75">
        <v>0</v>
      </c>
      <c r="D110" s="75">
        <v>0</v>
      </c>
      <c r="E110" s="75">
        <v>0</v>
      </c>
      <c r="F110" s="75">
        <v>0</v>
      </c>
      <c r="G110" s="75">
        <f t="shared" si="25"/>
        <v>0</v>
      </c>
    </row>
    <row r="111" spans="1:7" x14ac:dyDescent="0.25">
      <c r="A111" s="86" t="s">
        <v>318</v>
      </c>
      <c r="B111" s="75">
        <v>0</v>
      </c>
      <c r="C111" s="75">
        <v>0</v>
      </c>
      <c r="D111" s="75">
        <v>0</v>
      </c>
      <c r="E111" s="75">
        <v>0</v>
      </c>
      <c r="F111" s="75">
        <v>0</v>
      </c>
      <c r="G111" s="75">
        <f t="shared" si="25"/>
        <v>0</v>
      </c>
    </row>
    <row r="112" spans="1:7" x14ac:dyDescent="0.25">
      <c r="A112" s="86" t="s">
        <v>319</v>
      </c>
      <c r="B112" s="75">
        <v>0</v>
      </c>
      <c r="C112" s="75">
        <v>0</v>
      </c>
      <c r="D112" s="75">
        <v>0</v>
      </c>
      <c r="E112" s="75">
        <v>0</v>
      </c>
      <c r="F112" s="75">
        <v>0</v>
      </c>
      <c r="G112" s="75">
        <f t="shared" si="25"/>
        <v>0</v>
      </c>
    </row>
    <row r="113" spans="1:7" x14ac:dyDescent="0.25">
      <c r="A113" s="85" t="s">
        <v>320</v>
      </c>
      <c r="B113" s="84">
        <f t="shared" ref="B113:G113" si="26">SUM(B114:B122)</f>
        <v>0</v>
      </c>
      <c r="C113" s="84">
        <f t="shared" si="26"/>
        <v>3580000</v>
      </c>
      <c r="D113" s="84">
        <f t="shared" si="26"/>
        <v>3580000</v>
      </c>
      <c r="E113" s="84">
        <f t="shared" si="26"/>
        <v>0</v>
      </c>
      <c r="F113" s="84">
        <f t="shared" si="26"/>
        <v>0</v>
      </c>
      <c r="G113" s="84">
        <f t="shared" si="26"/>
        <v>3580000</v>
      </c>
    </row>
    <row r="114" spans="1:7" x14ac:dyDescent="0.25">
      <c r="A114" s="86" t="s">
        <v>321</v>
      </c>
      <c r="B114" s="75">
        <v>0</v>
      </c>
      <c r="C114" s="75">
        <v>0</v>
      </c>
      <c r="D114" s="75">
        <v>0</v>
      </c>
      <c r="E114" s="75">
        <v>0</v>
      </c>
      <c r="F114" s="75">
        <v>0</v>
      </c>
      <c r="G114" s="75">
        <f>D114-E114</f>
        <v>0</v>
      </c>
    </row>
    <row r="115" spans="1:7" x14ac:dyDescent="0.25">
      <c r="A115" s="86" t="s">
        <v>322</v>
      </c>
      <c r="B115" s="75">
        <v>0</v>
      </c>
      <c r="C115" s="75">
        <v>0</v>
      </c>
      <c r="D115" s="75">
        <v>0</v>
      </c>
      <c r="E115" s="75">
        <v>0</v>
      </c>
      <c r="F115" s="75">
        <v>0</v>
      </c>
      <c r="G115" s="75">
        <f t="shared" ref="G115:G122" si="27">D115-E115</f>
        <v>0</v>
      </c>
    </row>
    <row r="116" spans="1:7" x14ac:dyDescent="0.25">
      <c r="A116" s="86" t="s">
        <v>323</v>
      </c>
      <c r="B116" s="75">
        <v>0</v>
      </c>
      <c r="C116" s="75">
        <v>0</v>
      </c>
      <c r="D116" s="75">
        <v>0</v>
      </c>
      <c r="E116" s="75">
        <v>0</v>
      </c>
      <c r="F116" s="75">
        <v>0</v>
      </c>
      <c r="G116" s="75">
        <f t="shared" si="27"/>
        <v>0</v>
      </c>
    </row>
    <row r="117" spans="1:7" x14ac:dyDescent="0.25">
      <c r="A117" s="86" t="s">
        <v>324</v>
      </c>
      <c r="B117" s="75">
        <v>0</v>
      </c>
      <c r="C117" s="75">
        <v>3580000</v>
      </c>
      <c r="D117" s="75">
        <v>3580000</v>
      </c>
      <c r="E117" s="75">
        <v>0</v>
      </c>
      <c r="F117" s="75">
        <v>0</v>
      </c>
      <c r="G117" s="75">
        <f t="shared" si="27"/>
        <v>3580000</v>
      </c>
    </row>
    <row r="118" spans="1:7" x14ac:dyDescent="0.25">
      <c r="A118" s="86" t="s">
        <v>325</v>
      </c>
      <c r="B118" s="75">
        <v>0</v>
      </c>
      <c r="C118" s="75">
        <v>0</v>
      </c>
      <c r="D118" s="75">
        <v>0</v>
      </c>
      <c r="E118" s="75">
        <v>0</v>
      </c>
      <c r="F118" s="75">
        <v>0</v>
      </c>
      <c r="G118" s="75">
        <f t="shared" si="27"/>
        <v>0</v>
      </c>
    </row>
    <row r="119" spans="1:7" x14ac:dyDescent="0.25">
      <c r="A119" s="86" t="s">
        <v>326</v>
      </c>
      <c r="B119" s="75">
        <v>0</v>
      </c>
      <c r="C119" s="75">
        <v>0</v>
      </c>
      <c r="D119" s="75">
        <v>0</v>
      </c>
      <c r="E119" s="75">
        <v>0</v>
      </c>
      <c r="F119" s="75">
        <v>0</v>
      </c>
      <c r="G119" s="75">
        <f t="shared" si="27"/>
        <v>0</v>
      </c>
    </row>
    <row r="120" spans="1:7" x14ac:dyDescent="0.25">
      <c r="A120" s="86" t="s">
        <v>327</v>
      </c>
      <c r="B120" s="75">
        <v>0</v>
      </c>
      <c r="C120" s="75">
        <v>0</v>
      </c>
      <c r="D120" s="75">
        <v>0</v>
      </c>
      <c r="E120" s="75">
        <v>0</v>
      </c>
      <c r="F120" s="75">
        <v>0</v>
      </c>
      <c r="G120" s="75">
        <f t="shared" si="27"/>
        <v>0</v>
      </c>
    </row>
    <row r="121" spans="1:7" x14ac:dyDescent="0.25">
      <c r="A121" s="86" t="s">
        <v>328</v>
      </c>
      <c r="B121" s="75">
        <v>0</v>
      </c>
      <c r="C121" s="75">
        <v>0</v>
      </c>
      <c r="D121" s="75">
        <v>0</v>
      </c>
      <c r="E121" s="75">
        <v>0</v>
      </c>
      <c r="F121" s="75">
        <v>0</v>
      </c>
      <c r="G121" s="75">
        <f t="shared" si="27"/>
        <v>0</v>
      </c>
    </row>
    <row r="122" spans="1:7" x14ac:dyDescent="0.25">
      <c r="A122" s="86" t="s">
        <v>329</v>
      </c>
      <c r="B122" s="75">
        <v>0</v>
      </c>
      <c r="C122" s="75">
        <v>0</v>
      </c>
      <c r="D122" s="75">
        <v>0</v>
      </c>
      <c r="E122" s="75">
        <v>0</v>
      </c>
      <c r="F122" s="75">
        <v>0</v>
      </c>
      <c r="G122" s="75">
        <f t="shared" si="27"/>
        <v>0</v>
      </c>
    </row>
    <row r="123" spans="1:7" x14ac:dyDescent="0.25">
      <c r="A123" s="85" t="s">
        <v>330</v>
      </c>
      <c r="B123" s="84">
        <f t="shared" ref="B123:G123" si="28">SUM(B124:B132)</f>
        <v>6000000</v>
      </c>
      <c r="C123" s="84">
        <f t="shared" si="28"/>
        <v>5600000</v>
      </c>
      <c r="D123" s="84">
        <f t="shared" si="28"/>
        <v>11600000</v>
      </c>
      <c r="E123" s="84">
        <f t="shared" si="28"/>
        <v>7923999.9500000011</v>
      </c>
      <c r="F123" s="84">
        <f t="shared" si="28"/>
        <v>7923999.9499999993</v>
      </c>
      <c r="G123" s="84">
        <f t="shared" si="28"/>
        <v>3676000.0499999989</v>
      </c>
    </row>
    <row r="124" spans="1:7" x14ac:dyDescent="0.25">
      <c r="A124" s="86" t="s">
        <v>331</v>
      </c>
      <c r="B124" s="75">
        <v>0</v>
      </c>
      <c r="C124" s="75">
        <v>0</v>
      </c>
      <c r="D124" s="75">
        <v>0</v>
      </c>
      <c r="E124" s="75">
        <v>0</v>
      </c>
      <c r="F124" s="75">
        <v>0</v>
      </c>
      <c r="G124" s="75">
        <f>D124-E124</f>
        <v>0</v>
      </c>
    </row>
    <row r="125" spans="1:7" x14ac:dyDescent="0.25">
      <c r="A125" s="86" t="s">
        <v>332</v>
      </c>
      <c r="B125" s="75">
        <v>1000000</v>
      </c>
      <c r="C125" s="75">
        <v>0</v>
      </c>
      <c r="D125" s="75">
        <v>1000000</v>
      </c>
      <c r="E125" s="75">
        <v>0</v>
      </c>
      <c r="F125" s="75">
        <v>0</v>
      </c>
      <c r="G125" s="75">
        <f t="shared" ref="G125:G132" si="29">D125-E125</f>
        <v>1000000</v>
      </c>
    </row>
    <row r="126" spans="1:7" x14ac:dyDescent="0.25">
      <c r="A126" s="86" t="s">
        <v>333</v>
      </c>
      <c r="B126" s="75">
        <v>0</v>
      </c>
      <c r="C126" s="75">
        <v>0</v>
      </c>
      <c r="D126" s="75">
        <v>0</v>
      </c>
      <c r="E126" s="75">
        <v>0</v>
      </c>
      <c r="F126" s="75">
        <v>0</v>
      </c>
      <c r="G126" s="75">
        <f t="shared" si="29"/>
        <v>0</v>
      </c>
    </row>
    <row r="127" spans="1:7" x14ac:dyDescent="0.25">
      <c r="A127" s="86" t="s">
        <v>334</v>
      </c>
      <c r="B127" s="75">
        <v>4000000</v>
      </c>
      <c r="C127" s="75">
        <v>5600000</v>
      </c>
      <c r="D127" s="75">
        <v>9600000</v>
      </c>
      <c r="E127" s="75">
        <v>7923999.9500000011</v>
      </c>
      <c r="F127" s="75">
        <v>7923999.9499999993</v>
      </c>
      <c r="G127" s="75">
        <f t="shared" si="29"/>
        <v>1676000.0499999989</v>
      </c>
    </row>
    <row r="128" spans="1:7" x14ac:dyDescent="0.25">
      <c r="A128" s="86" t="s">
        <v>335</v>
      </c>
      <c r="B128" s="75">
        <v>1000000</v>
      </c>
      <c r="C128" s="75">
        <v>0</v>
      </c>
      <c r="D128" s="75">
        <v>1000000</v>
      </c>
      <c r="E128" s="75">
        <v>0</v>
      </c>
      <c r="F128" s="75">
        <v>0</v>
      </c>
      <c r="G128" s="75">
        <f t="shared" si="29"/>
        <v>1000000</v>
      </c>
    </row>
    <row r="129" spans="1:7" x14ac:dyDescent="0.25">
      <c r="A129" s="86" t="s">
        <v>336</v>
      </c>
      <c r="B129" s="75">
        <v>0</v>
      </c>
      <c r="C129" s="75">
        <v>0</v>
      </c>
      <c r="D129" s="75">
        <v>0</v>
      </c>
      <c r="E129" s="75">
        <v>0</v>
      </c>
      <c r="F129" s="75">
        <v>0</v>
      </c>
      <c r="G129" s="75">
        <f t="shared" si="29"/>
        <v>0</v>
      </c>
    </row>
    <row r="130" spans="1:7" x14ac:dyDescent="0.25">
      <c r="A130" s="86" t="s">
        <v>337</v>
      </c>
      <c r="B130" s="75">
        <v>0</v>
      </c>
      <c r="C130" s="75">
        <v>0</v>
      </c>
      <c r="D130" s="75">
        <v>0</v>
      </c>
      <c r="E130" s="75">
        <v>0</v>
      </c>
      <c r="F130" s="75">
        <v>0</v>
      </c>
      <c r="G130" s="75">
        <f t="shared" si="29"/>
        <v>0</v>
      </c>
    </row>
    <row r="131" spans="1:7" x14ac:dyDescent="0.25">
      <c r="A131" s="86" t="s">
        <v>338</v>
      </c>
      <c r="B131" s="75">
        <v>0</v>
      </c>
      <c r="C131" s="75">
        <v>0</v>
      </c>
      <c r="D131" s="75">
        <v>0</v>
      </c>
      <c r="E131" s="75">
        <v>0</v>
      </c>
      <c r="F131" s="75">
        <v>0</v>
      </c>
      <c r="G131" s="75">
        <f t="shared" si="29"/>
        <v>0</v>
      </c>
    </row>
    <row r="132" spans="1:7" x14ac:dyDescent="0.25">
      <c r="A132" s="86" t="s">
        <v>339</v>
      </c>
      <c r="B132" s="75">
        <v>0</v>
      </c>
      <c r="C132" s="75">
        <v>0</v>
      </c>
      <c r="D132" s="75">
        <v>0</v>
      </c>
      <c r="E132" s="75">
        <v>0</v>
      </c>
      <c r="F132" s="75">
        <v>0</v>
      </c>
      <c r="G132" s="75">
        <f t="shared" si="29"/>
        <v>0</v>
      </c>
    </row>
    <row r="133" spans="1:7" x14ac:dyDescent="0.25">
      <c r="A133" s="85" t="s">
        <v>340</v>
      </c>
      <c r="B133" s="84">
        <f t="shared" ref="B133:G133" si="30">SUM(B134:B136)</f>
        <v>75920000</v>
      </c>
      <c r="C133" s="84">
        <f t="shared" si="30"/>
        <v>-4691302.299999997</v>
      </c>
      <c r="D133" s="84">
        <f t="shared" si="30"/>
        <v>71228697.700000003</v>
      </c>
      <c r="E133" s="84">
        <f t="shared" si="30"/>
        <v>8670663.3100000005</v>
      </c>
      <c r="F133" s="84">
        <f t="shared" si="30"/>
        <v>8670663.3100000005</v>
      </c>
      <c r="G133" s="84">
        <f t="shared" si="30"/>
        <v>62558034.390000001</v>
      </c>
    </row>
    <row r="134" spans="1:7" x14ac:dyDescent="0.25">
      <c r="A134" s="86" t="s">
        <v>341</v>
      </c>
      <c r="B134" s="75">
        <v>75920000</v>
      </c>
      <c r="C134" s="75">
        <v>-4691302.299999997</v>
      </c>
      <c r="D134" s="75">
        <v>71228697.700000003</v>
      </c>
      <c r="E134" s="75">
        <v>8670663.3100000005</v>
      </c>
      <c r="F134" s="75">
        <v>8670663.3100000005</v>
      </c>
      <c r="G134" s="75">
        <f>D134-E134</f>
        <v>62558034.390000001</v>
      </c>
    </row>
    <row r="135" spans="1:7" x14ac:dyDescent="0.25">
      <c r="A135" s="86" t="s">
        <v>342</v>
      </c>
      <c r="B135" s="75">
        <v>0</v>
      </c>
      <c r="C135" s="75">
        <v>0</v>
      </c>
      <c r="D135" s="75">
        <v>0</v>
      </c>
      <c r="E135" s="75">
        <v>0</v>
      </c>
      <c r="F135" s="75">
        <v>0</v>
      </c>
      <c r="G135" s="75">
        <f t="shared" ref="G135:G136" si="31">D135-E135</f>
        <v>0</v>
      </c>
    </row>
    <row r="136" spans="1:7" x14ac:dyDescent="0.25">
      <c r="A136" s="86" t="s">
        <v>343</v>
      </c>
      <c r="B136" s="75">
        <v>0</v>
      </c>
      <c r="C136" s="75">
        <v>0</v>
      </c>
      <c r="D136" s="75">
        <v>0</v>
      </c>
      <c r="E136" s="75">
        <v>0</v>
      </c>
      <c r="F136" s="75">
        <v>0</v>
      </c>
      <c r="G136" s="75">
        <f t="shared" si="31"/>
        <v>0</v>
      </c>
    </row>
    <row r="137" spans="1:7" x14ac:dyDescent="0.25">
      <c r="A137" s="85" t="s">
        <v>344</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345</v>
      </c>
      <c r="B138" s="75">
        <v>0</v>
      </c>
      <c r="C138" s="75">
        <v>0</v>
      </c>
      <c r="D138" s="75">
        <v>0</v>
      </c>
      <c r="E138" s="75">
        <v>0</v>
      </c>
      <c r="F138" s="75">
        <v>0</v>
      </c>
      <c r="G138" s="75">
        <f>D138-E138</f>
        <v>0</v>
      </c>
    </row>
    <row r="139" spans="1:7" x14ac:dyDescent="0.25">
      <c r="A139" s="86" t="s">
        <v>346</v>
      </c>
      <c r="B139" s="75">
        <v>0</v>
      </c>
      <c r="C139" s="75">
        <v>0</v>
      </c>
      <c r="D139" s="75">
        <v>0</v>
      </c>
      <c r="E139" s="75">
        <v>0</v>
      </c>
      <c r="F139" s="75">
        <v>0</v>
      </c>
      <c r="G139" s="75">
        <f t="shared" ref="G139:G145" si="33">D139-E139</f>
        <v>0</v>
      </c>
    </row>
    <row r="140" spans="1:7" x14ac:dyDescent="0.25">
      <c r="A140" s="86" t="s">
        <v>347</v>
      </c>
      <c r="B140" s="75">
        <v>0</v>
      </c>
      <c r="C140" s="75">
        <v>0</v>
      </c>
      <c r="D140" s="75">
        <v>0</v>
      </c>
      <c r="E140" s="75">
        <v>0</v>
      </c>
      <c r="F140" s="75">
        <v>0</v>
      </c>
      <c r="G140" s="75">
        <f t="shared" si="33"/>
        <v>0</v>
      </c>
    </row>
    <row r="141" spans="1:7" x14ac:dyDescent="0.25">
      <c r="A141" s="86" t="s">
        <v>348</v>
      </c>
      <c r="B141" s="75">
        <v>0</v>
      </c>
      <c r="C141" s="75">
        <v>0</v>
      </c>
      <c r="D141" s="75">
        <v>0</v>
      </c>
      <c r="E141" s="75">
        <v>0</v>
      </c>
      <c r="F141" s="75">
        <v>0</v>
      </c>
      <c r="G141" s="75">
        <f t="shared" si="33"/>
        <v>0</v>
      </c>
    </row>
    <row r="142" spans="1:7" x14ac:dyDescent="0.25">
      <c r="A142" s="86" t="s">
        <v>349</v>
      </c>
      <c r="B142" s="75">
        <v>0</v>
      </c>
      <c r="C142" s="75">
        <v>0</v>
      </c>
      <c r="D142" s="75">
        <v>0</v>
      </c>
      <c r="E142" s="75">
        <v>0</v>
      </c>
      <c r="F142" s="75">
        <v>0</v>
      </c>
      <c r="G142" s="75">
        <f t="shared" si="33"/>
        <v>0</v>
      </c>
    </row>
    <row r="143" spans="1:7" x14ac:dyDescent="0.25">
      <c r="A143" s="86" t="s">
        <v>350</v>
      </c>
      <c r="B143" s="75">
        <v>0</v>
      </c>
      <c r="C143" s="75">
        <v>0</v>
      </c>
      <c r="D143" s="75">
        <v>0</v>
      </c>
      <c r="E143" s="75">
        <v>0</v>
      </c>
      <c r="F143" s="75">
        <v>0</v>
      </c>
      <c r="G143" s="75">
        <f t="shared" si="33"/>
        <v>0</v>
      </c>
    </row>
    <row r="144" spans="1:7" x14ac:dyDescent="0.25">
      <c r="A144" s="86" t="s">
        <v>351</v>
      </c>
      <c r="B144" s="75">
        <v>0</v>
      </c>
      <c r="C144" s="75">
        <v>0</v>
      </c>
      <c r="D144" s="75">
        <v>0</v>
      </c>
      <c r="E144" s="75">
        <v>0</v>
      </c>
      <c r="F144" s="75">
        <v>0</v>
      </c>
      <c r="G144" s="75">
        <f t="shared" si="33"/>
        <v>0</v>
      </c>
    </row>
    <row r="145" spans="1:7" x14ac:dyDescent="0.25">
      <c r="A145" s="86" t="s">
        <v>352</v>
      </c>
      <c r="B145" s="75">
        <v>0</v>
      </c>
      <c r="C145" s="75">
        <v>0</v>
      </c>
      <c r="D145" s="75">
        <v>0</v>
      </c>
      <c r="E145" s="75">
        <v>0</v>
      </c>
      <c r="F145" s="75">
        <v>0</v>
      </c>
      <c r="G145" s="75">
        <f t="shared" si="33"/>
        <v>0</v>
      </c>
    </row>
    <row r="146" spans="1:7" x14ac:dyDescent="0.25">
      <c r="A146" s="85" t="s">
        <v>353</v>
      </c>
      <c r="B146" s="84">
        <f t="shared" ref="B146:G146" si="34">SUM(B147:B149)</f>
        <v>500000</v>
      </c>
      <c r="C146" s="84">
        <f t="shared" si="34"/>
        <v>0</v>
      </c>
      <c r="D146" s="84">
        <f t="shared" si="34"/>
        <v>500000</v>
      </c>
      <c r="E146" s="84">
        <f t="shared" si="34"/>
        <v>0</v>
      </c>
      <c r="F146" s="84">
        <f t="shared" si="34"/>
        <v>0</v>
      </c>
      <c r="G146" s="84">
        <f t="shared" si="34"/>
        <v>500000</v>
      </c>
    </row>
    <row r="147" spans="1:7" x14ac:dyDescent="0.25">
      <c r="A147" s="86" t="s">
        <v>354</v>
      </c>
      <c r="B147" s="75">
        <v>0</v>
      </c>
      <c r="C147" s="75">
        <v>0</v>
      </c>
      <c r="D147" s="75">
        <v>0</v>
      </c>
      <c r="E147" s="75">
        <v>0</v>
      </c>
      <c r="F147" s="75">
        <v>0</v>
      </c>
      <c r="G147" s="75">
        <f>D147-E147</f>
        <v>0</v>
      </c>
    </row>
    <row r="148" spans="1:7" x14ac:dyDescent="0.25">
      <c r="A148" s="86" t="s">
        <v>355</v>
      </c>
      <c r="B148" s="75">
        <v>0</v>
      </c>
      <c r="C148" s="75">
        <v>0</v>
      </c>
      <c r="D148" s="75">
        <v>0</v>
      </c>
      <c r="E148" s="75">
        <v>0</v>
      </c>
      <c r="F148" s="75">
        <v>0</v>
      </c>
      <c r="G148" s="75">
        <f t="shared" ref="G148:G149" si="35">D148-E148</f>
        <v>0</v>
      </c>
    </row>
    <row r="149" spans="1:7" x14ac:dyDescent="0.25">
      <c r="A149" s="86" t="s">
        <v>356</v>
      </c>
      <c r="B149" s="75">
        <v>500000</v>
      </c>
      <c r="C149" s="75">
        <v>0</v>
      </c>
      <c r="D149" s="75">
        <v>500000</v>
      </c>
      <c r="E149" s="75">
        <v>0</v>
      </c>
      <c r="F149" s="75">
        <v>0</v>
      </c>
      <c r="G149" s="75">
        <f t="shared" si="35"/>
        <v>500000</v>
      </c>
    </row>
    <row r="150" spans="1:7" x14ac:dyDescent="0.25">
      <c r="A150" s="85" t="s">
        <v>357</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358</v>
      </c>
      <c r="B151" s="75">
        <v>0</v>
      </c>
      <c r="C151" s="75">
        <v>0</v>
      </c>
      <c r="D151" s="75">
        <v>0</v>
      </c>
      <c r="E151" s="75">
        <v>0</v>
      </c>
      <c r="F151" s="75">
        <v>0</v>
      </c>
      <c r="G151" s="75">
        <f>D151-E151</f>
        <v>0</v>
      </c>
    </row>
    <row r="152" spans="1:7" x14ac:dyDescent="0.25">
      <c r="A152" s="86" t="s">
        <v>359</v>
      </c>
      <c r="B152" s="75">
        <v>0</v>
      </c>
      <c r="C152" s="75">
        <v>0</v>
      </c>
      <c r="D152" s="75">
        <v>0</v>
      </c>
      <c r="E152" s="75">
        <v>0</v>
      </c>
      <c r="F152" s="75">
        <v>0</v>
      </c>
      <c r="G152" s="75">
        <f t="shared" ref="G152:G157" si="37">D152-E152</f>
        <v>0</v>
      </c>
    </row>
    <row r="153" spans="1:7" x14ac:dyDescent="0.25">
      <c r="A153" s="86" t="s">
        <v>360</v>
      </c>
      <c r="B153" s="75">
        <v>0</v>
      </c>
      <c r="C153" s="75">
        <v>0</v>
      </c>
      <c r="D153" s="75">
        <v>0</v>
      </c>
      <c r="E153" s="75">
        <v>0</v>
      </c>
      <c r="F153" s="75">
        <v>0</v>
      </c>
      <c r="G153" s="75">
        <f t="shared" si="37"/>
        <v>0</v>
      </c>
    </row>
    <row r="154" spans="1:7" x14ac:dyDescent="0.25">
      <c r="A154" s="88" t="s">
        <v>361</v>
      </c>
      <c r="B154" s="75">
        <v>0</v>
      </c>
      <c r="C154" s="75">
        <v>0</v>
      </c>
      <c r="D154" s="75">
        <v>0</v>
      </c>
      <c r="E154" s="75">
        <v>0</v>
      </c>
      <c r="F154" s="75">
        <v>0</v>
      </c>
      <c r="G154" s="75">
        <f t="shared" si="37"/>
        <v>0</v>
      </c>
    </row>
    <row r="155" spans="1:7" x14ac:dyDescent="0.25">
      <c r="A155" s="86" t="s">
        <v>362</v>
      </c>
      <c r="B155" s="75">
        <v>0</v>
      </c>
      <c r="C155" s="75">
        <v>0</v>
      </c>
      <c r="D155" s="75">
        <v>0</v>
      </c>
      <c r="E155" s="75">
        <v>0</v>
      </c>
      <c r="F155" s="75">
        <v>0</v>
      </c>
      <c r="G155" s="75">
        <f t="shared" si="37"/>
        <v>0</v>
      </c>
    </row>
    <row r="156" spans="1:7" x14ac:dyDescent="0.25">
      <c r="A156" s="86" t="s">
        <v>363</v>
      </c>
      <c r="B156" s="75">
        <v>0</v>
      </c>
      <c r="C156" s="75">
        <v>0</v>
      </c>
      <c r="D156" s="75">
        <v>0</v>
      </c>
      <c r="E156" s="75">
        <v>0</v>
      </c>
      <c r="F156" s="75">
        <v>0</v>
      </c>
      <c r="G156" s="75">
        <f t="shared" si="37"/>
        <v>0</v>
      </c>
    </row>
    <row r="157" spans="1:7" x14ac:dyDescent="0.25">
      <c r="A157" s="86" t="s">
        <v>364</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366</v>
      </c>
      <c r="B159" s="91">
        <f t="shared" ref="B159:G159" si="38">B9+B84</f>
        <v>555318172.27999997</v>
      </c>
      <c r="C159" s="91">
        <f t="shared" si="38"/>
        <v>55090863.709999979</v>
      </c>
      <c r="D159" s="91">
        <f t="shared" si="38"/>
        <v>610409035.99000001</v>
      </c>
      <c r="E159" s="91">
        <f t="shared" si="38"/>
        <v>258735487.04000011</v>
      </c>
      <c r="F159" s="91">
        <f t="shared" si="38"/>
        <v>256229489.06000012</v>
      </c>
      <c r="G159" s="91">
        <f t="shared" si="38"/>
        <v>351673548.94999993</v>
      </c>
    </row>
    <row r="160" spans="1:7" x14ac:dyDescent="0.25">
      <c r="A160" s="56"/>
      <c r="B160" s="55"/>
      <c r="C160" s="55"/>
      <c r="D160" s="55"/>
      <c r="E160" s="55"/>
      <c r="F160" s="55"/>
      <c r="G160" s="55"/>
    </row>
  </sheetData>
  <protectedRanges>
    <protectedRange sqref="B84:G84 B9:G9" name="Rango1_2"/>
  </protectedRanges>
  <mergeCells count="4">
    <mergeCell ref="A7:A8"/>
    <mergeCell ref="B7:F7"/>
    <mergeCell ref="G7:G8"/>
    <mergeCell ref="A1:G1"/>
  </mergeCell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pageSetUpPr fitToPage="1"/>
  </sheetPr>
  <dimension ref="A1:G64"/>
  <sheetViews>
    <sheetView showGridLines="0" topLeftCell="A35" zoomScale="78" zoomScaleNormal="70" workbookViewId="0">
      <selection activeCell="F55" sqref="F55"/>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73" t="s">
        <v>367</v>
      </c>
      <c r="B1" s="174"/>
      <c r="C1" s="174"/>
      <c r="D1" s="174"/>
      <c r="E1" s="174"/>
      <c r="F1" s="174"/>
      <c r="G1" s="175"/>
    </row>
    <row r="2" spans="1:7" ht="15" customHeight="1" x14ac:dyDescent="0.25">
      <c r="A2" s="112" t="str">
        <f>'Formato 1'!A2</f>
        <v>MUNICIPIO DE ACAMBARO, GTO.</v>
      </c>
      <c r="B2" s="113"/>
      <c r="C2" s="113"/>
      <c r="D2" s="113"/>
      <c r="E2" s="113"/>
      <c r="F2" s="113"/>
      <c r="G2" s="114"/>
    </row>
    <row r="3" spans="1:7" ht="15" customHeight="1" x14ac:dyDescent="0.25">
      <c r="A3" s="115" t="s">
        <v>283</v>
      </c>
      <c r="B3" s="116"/>
      <c r="C3" s="116"/>
      <c r="D3" s="116"/>
      <c r="E3" s="116"/>
      <c r="F3" s="116"/>
      <c r="G3" s="117"/>
    </row>
    <row r="4" spans="1:7" ht="15" customHeight="1" x14ac:dyDescent="0.25">
      <c r="A4" s="115" t="s">
        <v>368</v>
      </c>
      <c r="B4" s="116"/>
      <c r="C4" s="116"/>
      <c r="D4" s="116"/>
      <c r="E4" s="116"/>
      <c r="F4" s="116"/>
      <c r="G4" s="117"/>
    </row>
    <row r="5" spans="1:7" ht="15" customHeight="1"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8" t="s">
        <v>4</v>
      </c>
      <c r="B7" s="170" t="s">
        <v>285</v>
      </c>
      <c r="C7" s="170"/>
      <c r="D7" s="170"/>
      <c r="E7" s="170"/>
      <c r="F7" s="170"/>
      <c r="G7" s="172" t="s">
        <v>286</v>
      </c>
    </row>
    <row r="8" spans="1:7" ht="30" x14ac:dyDescent="0.25">
      <c r="A8" s="169"/>
      <c r="B8" s="26" t="s">
        <v>287</v>
      </c>
      <c r="C8" s="7" t="s">
        <v>217</v>
      </c>
      <c r="D8" s="26" t="s">
        <v>218</v>
      </c>
      <c r="E8" s="26" t="s">
        <v>175</v>
      </c>
      <c r="F8" s="26" t="s">
        <v>192</v>
      </c>
      <c r="G8" s="171"/>
    </row>
    <row r="9" spans="1:7" ht="15.75" customHeight="1" x14ac:dyDescent="0.25">
      <c r="A9" s="27" t="s">
        <v>369</v>
      </c>
      <c r="B9" s="31">
        <f>SUM(B10:B51)</f>
        <v>392081951.28000003</v>
      </c>
      <c r="C9" s="31">
        <f t="shared" ref="C9:G9" si="0">SUM(C10:C51)</f>
        <v>42516880.710000001</v>
      </c>
      <c r="D9" s="31">
        <f t="shared" si="0"/>
        <v>434598831.99000001</v>
      </c>
      <c r="E9" s="31">
        <f t="shared" si="0"/>
        <v>205858300.93000004</v>
      </c>
      <c r="F9" s="31">
        <f t="shared" si="0"/>
        <v>203366924.65000004</v>
      </c>
      <c r="G9" s="31">
        <f t="shared" si="0"/>
        <v>228740531.06</v>
      </c>
    </row>
    <row r="10" spans="1:7" x14ac:dyDescent="0.25">
      <c r="A10" s="64" t="s">
        <v>553</v>
      </c>
      <c r="B10" s="75">
        <v>2143969.14</v>
      </c>
      <c r="C10" s="75">
        <v>103055.87999999999</v>
      </c>
      <c r="D10" s="75">
        <v>2247025.02</v>
      </c>
      <c r="E10" s="75">
        <v>859141.06</v>
      </c>
      <c r="F10" s="75">
        <v>859141.06</v>
      </c>
      <c r="G10" s="75">
        <v>1387883.96</v>
      </c>
    </row>
    <row r="11" spans="1:7" x14ac:dyDescent="0.25">
      <c r="A11" s="64" t="s">
        <v>554</v>
      </c>
      <c r="B11" s="75">
        <v>1478725.13</v>
      </c>
      <c r="C11" s="75">
        <v>72143.67</v>
      </c>
      <c r="D11" s="75">
        <v>1550868.7999999998</v>
      </c>
      <c r="E11" s="75">
        <v>653249.57999999996</v>
      </c>
      <c r="F11" s="75">
        <v>653249.57999999996</v>
      </c>
      <c r="G11" s="75">
        <v>897619.22</v>
      </c>
    </row>
    <row r="12" spans="1:7" x14ac:dyDescent="0.25">
      <c r="A12" s="64" t="s">
        <v>555</v>
      </c>
      <c r="B12" s="75">
        <v>587735.66</v>
      </c>
      <c r="C12" s="75">
        <v>25341.160000000003</v>
      </c>
      <c r="D12" s="75">
        <v>613076.82000000007</v>
      </c>
      <c r="E12" s="75">
        <v>277184.7</v>
      </c>
      <c r="F12" s="75">
        <v>277184.7</v>
      </c>
      <c r="G12" s="75">
        <v>335892.12</v>
      </c>
    </row>
    <row r="13" spans="1:7" x14ac:dyDescent="0.25">
      <c r="A13" s="64" t="s">
        <v>556</v>
      </c>
      <c r="B13" s="75">
        <v>15325869.119999999</v>
      </c>
      <c r="C13" s="75">
        <v>0</v>
      </c>
      <c r="D13" s="75">
        <v>15325869.119999999</v>
      </c>
      <c r="E13" s="75">
        <v>6873408.6699999999</v>
      </c>
      <c r="F13" s="75">
        <v>6785019.7999999998</v>
      </c>
      <c r="G13" s="75">
        <v>8452460.4499999993</v>
      </c>
    </row>
    <row r="14" spans="1:7" x14ac:dyDescent="0.25">
      <c r="A14" s="64" t="s">
        <v>557</v>
      </c>
      <c r="B14" s="75">
        <v>18439688.870000001</v>
      </c>
      <c r="C14" s="75">
        <v>8268131.96</v>
      </c>
      <c r="D14" s="75">
        <v>26707820.830000002</v>
      </c>
      <c r="E14" s="75">
        <v>15153329.810000001</v>
      </c>
      <c r="F14" s="75">
        <v>15149029.689999999</v>
      </c>
      <c r="G14" s="75">
        <v>11554491.02</v>
      </c>
    </row>
    <row r="15" spans="1:7" x14ac:dyDescent="0.25">
      <c r="A15" s="64" t="s">
        <v>558</v>
      </c>
      <c r="B15" s="75">
        <v>4555830.78</v>
      </c>
      <c r="C15" s="75">
        <v>70545.169999999925</v>
      </c>
      <c r="D15" s="75">
        <v>4626375.95</v>
      </c>
      <c r="E15" s="75">
        <v>2170790.7999999998</v>
      </c>
      <c r="F15" s="75">
        <v>2170790.7999999998</v>
      </c>
      <c r="G15" s="75">
        <v>2455585.1500000004</v>
      </c>
    </row>
    <row r="16" spans="1:7" x14ac:dyDescent="0.25">
      <c r="A16" s="64" t="s">
        <v>559</v>
      </c>
      <c r="B16" s="75">
        <v>1775555.64</v>
      </c>
      <c r="C16" s="75">
        <v>305394.31</v>
      </c>
      <c r="D16" s="75">
        <v>2080949.95</v>
      </c>
      <c r="E16" s="75">
        <v>796887.68</v>
      </c>
      <c r="F16" s="75">
        <v>796887.68</v>
      </c>
      <c r="G16" s="75">
        <v>1284062.2699999998</v>
      </c>
    </row>
    <row r="17" spans="1:7" x14ac:dyDescent="0.25">
      <c r="A17" s="64" t="s">
        <v>560</v>
      </c>
      <c r="B17" s="75">
        <v>71772557.189999998</v>
      </c>
      <c r="C17" s="75">
        <v>-407166.37000000477</v>
      </c>
      <c r="D17" s="75">
        <v>71365390.819999993</v>
      </c>
      <c r="E17" s="75">
        <v>31762934.390000001</v>
      </c>
      <c r="F17" s="75">
        <v>29364247.100000001</v>
      </c>
      <c r="G17" s="75">
        <v>39602456.429999992</v>
      </c>
    </row>
    <row r="18" spans="1:7" x14ac:dyDescent="0.25">
      <c r="A18" s="64" t="s">
        <v>561</v>
      </c>
      <c r="B18" s="75">
        <v>1594084.17</v>
      </c>
      <c r="C18" s="75">
        <v>13332.62000000001</v>
      </c>
      <c r="D18" s="75">
        <v>1607416.79</v>
      </c>
      <c r="E18" s="75">
        <v>720705.52</v>
      </c>
      <c r="F18" s="75">
        <v>720705.52</v>
      </c>
      <c r="G18" s="75">
        <v>886711.2699999999</v>
      </c>
    </row>
    <row r="19" spans="1:7" x14ac:dyDescent="0.25">
      <c r="A19" s="64" t="s">
        <v>562</v>
      </c>
      <c r="B19" s="75">
        <v>1170770.48</v>
      </c>
      <c r="C19" s="75">
        <v>0</v>
      </c>
      <c r="D19" s="75">
        <v>1170770.48</v>
      </c>
      <c r="E19" s="75">
        <v>512453.97</v>
      </c>
      <c r="F19" s="75">
        <v>512453.97</v>
      </c>
      <c r="G19" s="75">
        <v>658316.51</v>
      </c>
    </row>
    <row r="20" spans="1:7" x14ac:dyDescent="0.25">
      <c r="A20" s="64" t="s">
        <v>563</v>
      </c>
      <c r="B20" s="75">
        <v>1081180.45</v>
      </c>
      <c r="C20" s="75">
        <v>0</v>
      </c>
      <c r="D20" s="75">
        <v>1081180.45</v>
      </c>
      <c r="E20" s="75">
        <v>401008.31</v>
      </c>
      <c r="F20" s="75">
        <v>401008.31</v>
      </c>
      <c r="G20" s="75">
        <v>680172.1399999999</v>
      </c>
    </row>
    <row r="21" spans="1:7" x14ac:dyDescent="0.25">
      <c r="A21" s="64" t="s">
        <v>564</v>
      </c>
      <c r="B21" s="75">
        <v>59146590.509999998</v>
      </c>
      <c r="C21" s="75">
        <v>78941.719999999739</v>
      </c>
      <c r="D21" s="75">
        <v>59225532.229999997</v>
      </c>
      <c r="E21" s="75">
        <v>23313260.210000001</v>
      </c>
      <c r="F21" s="75">
        <v>23313260.210000001</v>
      </c>
      <c r="G21" s="75">
        <v>35912272.019999996</v>
      </c>
    </row>
    <row r="22" spans="1:7" x14ac:dyDescent="0.25">
      <c r="A22" s="64" t="s">
        <v>565</v>
      </c>
      <c r="B22" s="75">
        <v>7951079.2400000002</v>
      </c>
      <c r="C22" s="75">
        <v>73443.849999999977</v>
      </c>
      <c r="D22" s="75">
        <v>8024523.0899999999</v>
      </c>
      <c r="E22" s="75">
        <v>2845165.5</v>
      </c>
      <c r="F22" s="75">
        <v>2845165.5</v>
      </c>
      <c r="G22" s="75">
        <v>5179357.59</v>
      </c>
    </row>
    <row r="23" spans="1:7" x14ac:dyDescent="0.25">
      <c r="A23" s="64" t="s">
        <v>566</v>
      </c>
      <c r="B23" s="75">
        <v>2071345.54</v>
      </c>
      <c r="C23" s="75">
        <v>0</v>
      </c>
      <c r="D23" s="75">
        <v>2071345.54</v>
      </c>
      <c r="E23" s="75">
        <v>814453.77</v>
      </c>
      <c r="F23" s="75">
        <v>814453.77</v>
      </c>
      <c r="G23" s="75">
        <v>1256891.77</v>
      </c>
    </row>
    <row r="24" spans="1:7" x14ac:dyDescent="0.25">
      <c r="A24" s="64" t="s">
        <v>567</v>
      </c>
      <c r="B24" s="75">
        <v>3554429.12</v>
      </c>
      <c r="C24" s="75">
        <v>67804.86</v>
      </c>
      <c r="D24" s="75">
        <v>3622233.98</v>
      </c>
      <c r="E24" s="75">
        <v>1317495.46</v>
      </c>
      <c r="F24" s="75">
        <v>1317495.46</v>
      </c>
      <c r="G24" s="75">
        <v>2304738.52</v>
      </c>
    </row>
    <row r="25" spans="1:7" x14ac:dyDescent="0.25">
      <c r="A25" s="64" t="s">
        <v>568</v>
      </c>
      <c r="B25" s="75">
        <v>9563634.3200000003</v>
      </c>
      <c r="C25" s="75">
        <v>-439617.24</v>
      </c>
      <c r="D25" s="75">
        <v>9124017.0800000001</v>
      </c>
      <c r="E25" s="75">
        <v>4014230.51</v>
      </c>
      <c r="F25" s="75">
        <v>4014230.51</v>
      </c>
      <c r="G25" s="75">
        <v>5109786.57</v>
      </c>
    </row>
    <row r="26" spans="1:7" x14ac:dyDescent="0.25">
      <c r="A26" s="64" t="s">
        <v>569</v>
      </c>
      <c r="B26" s="75">
        <v>511181.65</v>
      </c>
      <c r="C26" s="75">
        <v>0</v>
      </c>
      <c r="D26" s="75">
        <v>511181.65</v>
      </c>
      <c r="E26" s="75">
        <v>215233.82</v>
      </c>
      <c r="F26" s="75">
        <v>215233.82</v>
      </c>
      <c r="G26" s="75">
        <v>295947.83</v>
      </c>
    </row>
    <row r="27" spans="1:7" x14ac:dyDescent="0.25">
      <c r="A27" s="64" t="s">
        <v>570</v>
      </c>
      <c r="B27" s="75">
        <v>2936339.54</v>
      </c>
      <c r="C27" s="75">
        <v>5000</v>
      </c>
      <c r="D27" s="75">
        <v>2941339.54</v>
      </c>
      <c r="E27" s="75">
        <v>1223819.93</v>
      </c>
      <c r="F27" s="75">
        <v>1223819.93</v>
      </c>
      <c r="G27" s="75">
        <v>1717519.61</v>
      </c>
    </row>
    <row r="28" spans="1:7" x14ac:dyDescent="0.25">
      <c r="A28" s="64" t="s">
        <v>571</v>
      </c>
      <c r="B28" s="75">
        <v>1442183.47</v>
      </c>
      <c r="C28" s="75">
        <v>170000</v>
      </c>
      <c r="D28" s="75">
        <v>1612183.47</v>
      </c>
      <c r="E28" s="75">
        <v>649376.34</v>
      </c>
      <c r="F28" s="75">
        <v>649376.34</v>
      </c>
      <c r="G28" s="75">
        <v>962807.13</v>
      </c>
    </row>
    <row r="29" spans="1:7" x14ac:dyDescent="0.25">
      <c r="A29" s="64" t="s">
        <v>572</v>
      </c>
      <c r="B29" s="75">
        <v>5481669.8399999999</v>
      </c>
      <c r="C29" s="75">
        <v>0</v>
      </c>
      <c r="D29" s="75">
        <v>5481669.8399999999</v>
      </c>
      <c r="E29" s="75">
        <v>2146150.5299999998</v>
      </c>
      <c r="F29" s="75">
        <v>2146150.5299999998</v>
      </c>
      <c r="G29" s="75">
        <v>3335519.31</v>
      </c>
    </row>
    <row r="30" spans="1:7" x14ac:dyDescent="0.25">
      <c r="A30" s="64" t="s">
        <v>573</v>
      </c>
      <c r="B30" s="75">
        <v>1804135.13</v>
      </c>
      <c r="C30" s="75">
        <v>13894.720000000001</v>
      </c>
      <c r="D30" s="75">
        <v>1818029.8499999999</v>
      </c>
      <c r="E30" s="75">
        <v>782610.4</v>
      </c>
      <c r="F30" s="75">
        <v>782610.4</v>
      </c>
      <c r="G30" s="75">
        <v>1035419.4499999998</v>
      </c>
    </row>
    <row r="31" spans="1:7" x14ac:dyDescent="0.25">
      <c r="A31" s="64" t="s">
        <v>574</v>
      </c>
      <c r="B31" s="75">
        <v>3746772.15</v>
      </c>
      <c r="C31" s="75">
        <v>91079.85</v>
      </c>
      <c r="D31" s="75">
        <v>3837852</v>
      </c>
      <c r="E31" s="75">
        <v>1611791.56</v>
      </c>
      <c r="F31" s="75">
        <v>1611791.56</v>
      </c>
      <c r="G31" s="75">
        <v>2226060.44</v>
      </c>
    </row>
    <row r="32" spans="1:7" x14ac:dyDescent="0.25">
      <c r="A32" s="64" t="s">
        <v>575</v>
      </c>
      <c r="B32" s="75">
        <v>582194.22</v>
      </c>
      <c r="C32" s="75">
        <v>0</v>
      </c>
      <c r="D32" s="75">
        <v>582194.22</v>
      </c>
      <c r="E32" s="75">
        <v>242785.05</v>
      </c>
      <c r="F32" s="75">
        <v>242785.05</v>
      </c>
      <c r="G32" s="75">
        <v>339409.17</v>
      </c>
    </row>
    <row r="33" spans="1:7" x14ac:dyDescent="0.25">
      <c r="A33" s="64" t="s">
        <v>576</v>
      </c>
      <c r="B33" s="75">
        <v>1921382.57</v>
      </c>
      <c r="C33" s="75">
        <v>563423.18000000005</v>
      </c>
      <c r="D33" s="75">
        <v>2484805.75</v>
      </c>
      <c r="E33" s="75">
        <v>869091.47</v>
      </c>
      <c r="F33" s="75">
        <v>869091.47</v>
      </c>
      <c r="G33" s="75">
        <v>1615714.2800000003</v>
      </c>
    </row>
    <row r="34" spans="1:7" x14ac:dyDescent="0.25">
      <c r="A34" s="64" t="s">
        <v>577</v>
      </c>
      <c r="B34" s="75">
        <v>1376251.79</v>
      </c>
      <c r="C34" s="75">
        <v>46483.710000000006</v>
      </c>
      <c r="D34" s="75">
        <v>1422735.5</v>
      </c>
      <c r="E34" s="75">
        <v>440223.43</v>
      </c>
      <c r="F34" s="75">
        <v>440223.43</v>
      </c>
      <c r="G34" s="75">
        <v>982512.07000000007</v>
      </c>
    </row>
    <row r="35" spans="1:7" x14ac:dyDescent="0.25">
      <c r="A35" s="64" t="s">
        <v>578</v>
      </c>
      <c r="B35" s="75">
        <v>14091452.460000001</v>
      </c>
      <c r="C35" s="75">
        <v>1567453.540000001</v>
      </c>
      <c r="D35" s="75">
        <v>15658906.000000002</v>
      </c>
      <c r="E35" s="75">
        <v>8331377.3799999999</v>
      </c>
      <c r="F35" s="75">
        <v>8331377.3799999999</v>
      </c>
      <c r="G35" s="75">
        <v>7327528.620000002</v>
      </c>
    </row>
    <row r="36" spans="1:7" x14ac:dyDescent="0.25">
      <c r="A36" s="64" t="s">
        <v>579</v>
      </c>
      <c r="B36" s="75">
        <v>9926316.1899999995</v>
      </c>
      <c r="C36" s="75">
        <v>-3999999.9999999991</v>
      </c>
      <c r="D36" s="75">
        <v>5926316.1900000004</v>
      </c>
      <c r="E36" s="75">
        <v>1913774.12</v>
      </c>
      <c r="F36" s="75">
        <v>1913774.12</v>
      </c>
      <c r="G36" s="75">
        <v>4012542.0700000003</v>
      </c>
    </row>
    <row r="37" spans="1:7" x14ac:dyDescent="0.25">
      <c r="A37" s="64" t="s">
        <v>580</v>
      </c>
      <c r="B37" s="75">
        <v>4176401.84</v>
      </c>
      <c r="C37" s="75">
        <v>0</v>
      </c>
      <c r="D37" s="75">
        <v>4176401.84</v>
      </c>
      <c r="E37" s="75">
        <v>1814372.23</v>
      </c>
      <c r="F37" s="75">
        <v>1814372.23</v>
      </c>
      <c r="G37" s="75">
        <v>2362029.61</v>
      </c>
    </row>
    <row r="38" spans="1:7" x14ac:dyDescent="0.25">
      <c r="A38" s="64" t="s">
        <v>581</v>
      </c>
      <c r="B38" s="75">
        <v>2110452.98</v>
      </c>
      <c r="C38" s="75">
        <v>40100</v>
      </c>
      <c r="D38" s="75">
        <v>2150552.98</v>
      </c>
      <c r="E38" s="75">
        <v>969244.54</v>
      </c>
      <c r="F38" s="75">
        <v>969244.54</v>
      </c>
      <c r="G38" s="75">
        <v>1181308.44</v>
      </c>
    </row>
    <row r="39" spans="1:7" x14ac:dyDescent="0.25">
      <c r="A39" s="64" t="s">
        <v>582</v>
      </c>
      <c r="B39" s="75">
        <v>0</v>
      </c>
      <c r="C39" s="75">
        <v>873272.53</v>
      </c>
      <c r="D39" s="75">
        <v>873272.53</v>
      </c>
      <c r="E39" s="75">
        <v>321501.56</v>
      </c>
      <c r="F39" s="75">
        <v>321501.56</v>
      </c>
      <c r="G39" s="75">
        <v>551770.97</v>
      </c>
    </row>
    <row r="40" spans="1:7" x14ac:dyDescent="0.25">
      <c r="A40" s="64" t="s">
        <v>583</v>
      </c>
      <c r="B40" s="75">
        <v>1130479.6399999999</v>
      </c>
      <c r="C40" s="75">
        <v>30000.000000000007</v>
      </c>
      <c r="D40" s="75">
        <v>1160479.6399999999</v>
      </c>
      <c r="E40" s="75">
        <v>501461.23</v>
      </c>
      <c r="F40" s="75">
        <v>501461.23</v>
      </c>
      <c r="G40" s="75">
        <v>659018.40999999992</v>
      </c>
    </row>
    <row r="41" spans="1:7" x14ac:dyDescent="0.25">
      <c r="A41" s="64" t="s">
        <v>584</v>
      </c>
      <c r="B41" s="75">
        <v>13083472.32</v>
      </c>
      <c r="C41" s="75">
        <v>31840608.66</v>
      </c>
      <c r="D41" s="75">
        <v>44924080.980000004</v>
      </c>
      <c r="E41" s="75">
        <v>9084782.5899999999</v>
      </c>
      <c r="F41" s="75">
        <v>9084782.5899999999</v>
      </c>
      <c r="G41" s="75">
        <v>35839298.390000001</v>
      </c>
    </row>
    <row r="42" spans="1:7" x14ac:dyDescent="0.25">
      <c r="A42" s="64" t="s">
        <v>585</v>
      </c>
      <c r="B42" s="75">
        <v>3250070.62</v>
      </c>
      <c r="C42" s="75">
        <v>282390.99</v>
      </c>
      <c r="D42" s="75">
        <v>3532461.6100000003</v>
      </c>
      <c r="E42" s="75">
        <v>651585.03</v>
      </c>
      <c r="F42" s="75">
        <v>651585.03</v>
      </c>
      <c r="G42" s="75">
        <v>2880876.58</v>
      </c>
    </row>
    <row r="43" spans="1:7" x14ac:dyDescent="0.25">
      <c r="A43" s="64" t="s">
        <v>586</v>
      </c>
      <c r="B43" s="75">
        <v>2299450.9700000002</v>
      </c>
      <c r="C43" s="75">
        <v>33234</v>
      </c>
      <c r="D43" s="75">
        <v>2332684.9700000002</v>
      </c>
      <c r="E43" s="75">
        <v>1030607.73</v>
      </c>
      <c r="F43" s="75">
        <v>1030607.73</v>
      </c>
      <c r="G43" s="75">
        <v>1302077.2400000002</v>
      </c>
    </row>
    <row r="44" spans="1:7" x14ac:dyDescent="0.25">
      <c r="A44" s="64" t="s">
        <v>587</v>
      </c>
      <c r="B44" s="75">
        <v>5635265.0499999998</v>
      </c>
      <c r="C44" s="75">
        <v>559840.08999999985</v>
      </c>
      <c r="D44" s="75">
        <v>6195105.1399999997</v>
      </c>
      <c r="E44" s="75">
        <v>3532944.47</v>
      </c>
      <c r="F44" s="75">
        <v>3532944.47</v>
      </c>
      <c r="G44" s="75">
        <v>2662160.6699999995</v>
      </c>
    </row>
    <row r="45" spans="1:7" x14ac:dyDescent="0.25">
      <c r="A45" s="64" t="s">
        <v>588</v>
      </c>
      <c r="B45" s="75">
        <v>1418380</v>
      </c>
      <c r="C45" s="75">
        <v>578083.15</v>
      </c>
      <c r="D45" s="75">
        <v>1996463.15</v>
      </c>
      <c r="E45" s="75">
        <v>1834747.46</v>
      </c>
      <c r="F45" s="75">
        <v>1834747.46</v>
      </c>
      <c r="G45" s="75">
        <v>161715.69000000006</v>
      </c>
    </row>
    <row r="46" spans="1:7" x14ac:dyDescent="0.25">
      <c r="A46" s="64" t="s">
        <v>589</v>
      </c>
      <c r="B46" s="75">
        <v>45456532.25</v>
      </c>
      <c r="C46" s="75">
        <v>170538.11000000004</v>
      </c>
      <c r="D46" s="75">
        <v>45627070.359999999</v>
      </c>
      <c r="E46" s="75">
        <v>45316061.759999998</v>
      </c>
      <c r="F46" s="75">
        <v>45316061.759999998</v>
      </c>
      <c r="G46" s="75">
        <v>311008.60000000213</v>
      </c>
    </row>
    <row r="47" spans="1:7" x14ac:dyDescent="0.25">
      <c r="A47" s="64" t="s">
        <v>590</v>
      </c>
      <c r="B47" s="75">
        <v>0</v>
      </c>
      <c r="C47" s="75">
        <v>1150126.5900000001</v>
      </c>
      <c r="D47" s="75">
        <v>1150126.5900000001</v>
      </c>
      <c r="E47" s="75">
        <v>0</v>
      </c>
      <c r="F47" s="75">
        <v>0</v>
      </c>
      <c r="G47" s="75">
        <v>1150126.5900000001</v>
      </c>
    </row>
    <row r="48" spans="1:7" x14ac:dyDescent="0.25">
      <c r="A48" s="64" t="s">
        <v>591</v>
      </c>
      <c r="B48" s="75">
        <v>42947381.240000002</v>
      </c>
      <c r="C48" s="75">
        <v>0</v>
      </c>
      <c r="D48" s="75">
        <v>42947381.240000002</v>
      </c>
      <c r="E48" s="75">
        <v>29849842.68</v>
      </c>
      <c r="F48" s="75">
        <v>29849842.68</v>
      </c>
      <c r="G48" s="75">
        <v>13097538.560000002</v>
      </c>
    </row>
    <row r="49" spans="1:7" x14ac:dyDescent="0.25">
      <c r="A49" s="64" t="s">
        <v>592</v>
      </c>
      <c r="B49" s="75">
        <v>24541140</v>
      </c>
      <c r="C49" s="75">
        <v>270000</v>
      </c>
      <c r="D49" s="75">
        <v>24811140</v>
      </c>
      <c r="E49" s="75">
        <v>39215.68</v>
      </c>
      <c r="F49" s="75">
        <v>39215.68</v>
      </c>
      <c r="G49" s="75">
        <v>24771924.32</v>
      </c>
    </row>
    <row r="50" spans="1:7" x14ac:dyDescent="0.25">
      <c r="A50" s="64"/>
      <c r="B50" s="75"/>
      <c r="C50" s="75"/>
      <c r="D50" s="75"/>
      <c r="E50" s="75"/>
      <c r="F50" s="75"/>
      <c r="G50" s="75"/>
    </row>
    <row r="51" spans="1:7" x14ac:dyDescent="0.25">
      <c r="A51" s="64"/>
      <c r="B51" s="75"/>
      <c r="C51" s="75"/>
      <c r="D51" s="75"/>
      <c r="E51" s="75"/>
      <c r="F51" s="75"/>
      <c r="G51" s="75"/>
    </row>
    <row r="52" spans="1:7" x14ac:dyDescent="0.25">
      <c r="A52" s="32" t="s">
        <v>145</v>
      </c>
      <c r="B52" s="50"/>
      <c r="C52" s="50"/>
      <c r="D52" s="50"/>
      <c r="E52" s="50"/>
      <c r="F52" s="50"/>
      <c r="G52" s="50"/>
    </row>
    <row r="53" spans="1:7" x14ac:dyDescent="0.25">
      <c r="A53" s="3" t="s">
        <v>370</v>
      </c>
      <c r="B53" s="4">
        <f>SUM(B54:B61)</f>
        <v>163236221</v>
      </c>
      <c r="C53" s="4">
        <f t="shared" ref="C53:G53" si="1">SUM(C54:C61)</f>
        <v>12573983</v>
      </c>
      <c r="D53" s="4">
        <f t="shared" si="1"/>
        <v>175810204</v>
      </c>
      <c r="E53" s="4">
        <f>SUM(E54:E61)</f>
        <v>52862564.409999996</v>
      </c>
      <c r="F53" s="4">
        <f>SUM(F54:F61)</f>
        <v>52862564.409999996</v>
      </c>
      <c r="G53" s="4">
        <f t="shared" si="1"/>
        <v>122933017.89</v>
      </c>
    </row>
    <row r="54" spans="1:7" x14ac:dyDescent="0.25">
      <c r="A54" s="64" t="s">
        <v>550</v>
      </c>
      <c r="B54" s="75">
        <v>75920000</v>
      </c>
      <c r="C54" s="75">
        <v>-391347</v>
      </c>
      <c r="D54" s="75">
        <v>75528653</v>
      </c>
      <c r="E54" s="75">
        <f>9516061.54-7310.85-7310.85</f>
        <v>9501439.8399999999</v>
      </c>
      <c r="F54" s="75">
        <f>9501439.84</f>
        <v>9501439.8399999999</v>
      </c>
      <c r="G54" s="75">
        <v>66012591.460000001</v>
      </c>
    </row>
    <row r="55" spans="1:7" x14ac:dyDescent="0.25">
      <c r="A55" s="64" t="s">
        <v>551</v>
      </c>
      <c r="B55" s="75">
        <v>87316221</v>
      </c>
      <c r="C55" s="75">
        <v>11765330</v>
      </c>
      <c r="D55" s="75">
        <v>99081551</v>
      </c>
      <c r="E55" s="75">
        <v>43361124.57</v>
      </c>
      <c r="F55" s="75">
        <v>43361124.57</v>
      </c>
      <c r="G55" s="75">
        <v>55720426.43</v>
      </c>
    </row>
    <row r="56" spans="1:7" x14ac:dyDescent="0.25">
      <c r="A56" s="64" t="s">
        <v>552</v>
      </c>
      <c r="B56" s="75">
        <v>0</v>
      </c>
      <c r="C56" s="75">
        <v>1200000</v>
      </c>
      <c r="D56" s="75">
        <v>1200000</v>
      </c>
      <c r="E56" s="75">
        <v>0</v>
      </c>
      <c r="F56" s="75">
        <v>0</v>
      </c>
      <c r="G56" s="75">
        <v>1200000</v>
      </c>
    </row>
    <row r="57" spans="1:7" x14ac:dyDescent="0.25">
      <c r="A57" s="64"/>
      <c r="B57" s="75"/>
      <c r="C57" s="75"/>
      <c r="D57" s="75"/>
      <c r="E57" s="75"/>
      <c r="F57" s="75"/>
      <c r="G57" s="75"/>
    </row>
    <row r="58" spans="1:7" x14ac:dyDescent="0.25">
      <c r="A58" s="64"/>
      <c r="B58" s="75"/>
      <c r="C58" s="75"/>
      <c r="D58" s="75"/>
      <c r="E58" s="75"/>
      <c r="F58" s="75"/>
      <c r="G58" s="75"/>
    </row>
    <row r="59" spans="1:7" x14ac:dyDescent="0.25">
      <c r="A59" s="64"/>
      <c r="B59" s="75"/>
      <c r="C59" s="75"/>
      <c r="D59" s="75"/>
      <c r="E59" s="75"/>
      <c r="F59" s="75"/>
      <c r="G59" s="75"/>
    </row>
    <row r="60" spans="1:7" x14ac:dyDescent="0.25">
      <c r="A60" s="64"/>
      <c r="B60" s="75"/>
      <c r="C60" s="75"/>
      <c r="D60" s="75"/>
      <c r="E60" s="75"/>
      <c r="F60" s="75"/>
      <c r="G60" s="75"/>
    </row>
    <row r="61" spans="1:7" x14ac:dyDescent="0.25">
      <c r="A61" s="64"/>
      <c r="B61" s="75"/>
      <c r="C61" s="75"/>
      <c r="D61" s="75"/>
      <c r="E61" s="75"/>
      <c r="F61" s="75"/>
      <c r="G61" s="75"/>
    </row>
    <row r="62" spans="1:7" x14ac:dyDescent="0.25">
      <c r="A62" s="32" t="s">
        <v>145</v>
      </c>
      <c r="B62" s="50"/>
      <c r="C62" s="50"/>
      <c r="D62" s="50"/>
      <c r="E62" s="50"/>
      <c r="F62" s="50"/>
      <c r="G62" s="50"/>
    </row>
    <row r="63" spans="1:7" x14ac:dyDescent="0.25">
      <c r="A63" s="3" t="s">
        <v>366</v>
      </c>
      <c r="B63" s="4">
        <f>SUM(B53,B9)</f>
        <v>555318172.27999997</v>
      </c>
      <c r="C63" s="4">
        <f t="shared" ref="C63:G63" si="2">SUM(C53,C9)</f>
        <v>55090863.710000001</v>
      </c>
      <c r="D63" s="4">
        <f t="shared" si="2"/>
        <v>610409035.99000001</v>
      </c>
      <c r="E63" s="4">
        <f t="shared" si="2"/>
        <v>258720865.34000003</v>
      </c>
      <c r="F63" s="4">
        <f t="shared" si="2"/>
        <v>256229489.06000003</v>
      </c>
      <c r="G63" s="4">
        <f t="shared" si="2"/>
        <v>351673548.94999999</v>
      </c>
    </row>
    <row r="64" spans="1:7" x14ac:dyDescent="0.25">
      <c r="A64" s="56"/>
      <c r="B64" s="56"/>
      <c r="C64" s="56"/>
      <c r="D64" s="56"/>
      <c r="E64" s="56"/>
      <c r="F64" s="56"/>
      <c r="G64" s="56"/>
    </row>
  </sheetData>
  <mergeCells count="4">
    <mergeCell ref="A7:A8"/>
    <mergeCell ref="B7:F7"/>
    <mergeCell ref="G7:G8"/>
    <mergeCell ref="A1:G1"/>
  </mergeCells>
  <dataValidations count="1">
    <dataValidation type="decimal" allowBlank="1" showInputMessage="1" showErrorMessage="1" sqref="B52:G53 B9:G9 B62:G63" xr:uid="{00000000-0002-0000-0600-000000000000}">
      <formula1>-1.79769313486231E+100</formula1>
      <formula2>1.79769313486231E+100</formula2>
    </dataValidation>
  </dataValidations>
  <pageMargins left="0.7" right="0.7" top="0.75" bottom="0.75" header="0.3" footer="0.3"/>
  <pageSetup paperSize="9" scale="49" orientation="landscape" horizontalDpi="1200" verticalDpi="1200" r:id="rId1"/>
  <ignoredErrors>
    <ignoredError sqref="B9:G9 B52:G52 B62:G63 B53:D53 G5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topLeftCell="A29" zoomScale="62" zoomScaleNormal="94" workbookViewId="0">
      <selection sqref="A1:G78"/>
    </sheetView>
  </sheetViews>
  <sheetFormatPr baseColWidth="10" defaultColWidth="11" defaultRowHeight="15" x14ac:dyDescent="0.25"/>
  <cols>
    <col min="1" max="1" width="82.85546875" customWidth="1"/>
    <col min="2" max="2" width="22.28515625" bestFit="1" customWidth="1"/>
    <col min="3" max="3" width="20.140625" customWidth="1"/>
    <col min="4" max="6" width="22.28515625" bestFit="1" customWidth="1"/>
    <col min="7" max="7" width="19.85546875" bestFit="1" customWidth="1"/>
  </cols>
  <sheetData>
    <row r="1" spans="1:7" ht="40.9" customHeight="1" x14ac:dyDescent="0.25">
      <c r="A1" s="179" t="s">
        <v>371</v>
      </c>
      <c r="B1" s="180"/>
      <c r="C1" s="180"/>
      <c r="D1" s="180"/>
      <c r="E1" s="180"/>
      <c r="F1" s="180"/>
      <c r="G1" s="180"/>
    </row>
    <row r="2" spans="1:7" x14ac:dyDescent="0.25">
      <c r="A2" s="112" t="str">
        <f>'Formato 1'!A2</f>
        <v>MUNICIPIO DE ACAMBARO, GTO.</v>
      </c>
      <c r="B2" s="113"/>
      <c r="C2" s="113"/>
      <c r="D2" s="113"/>
      <c r="E2" s="113"/>
      <c r="F2" s="113"/>
      <c r="G2" s="114"/>
    </row>
    <row r="3" spans="1:7" x14ac:dyDescent="0.25">
      <c r="A3" s="115" t="s">
        <v>372</v>
      </c>
      <c r="B3" s="116"/>
      <c r="C3" s="116"/>
      <c r="D3" s="116"/>
      <c r="E3" s="116"/>
      <c r="F3" s="116"/>
      <c r="G3" s="117"/>
    </row>
    <row r="4" spans="1:7" x14ac:dyDescent="0.25">
      <c r="A4" s="115" t="s">
        <v>373</v>
      </c>
      <c r="B4" s="116"/>
      <c r="C4" s="116"/>
      <c r="D4" s="116"/>
      <c r="E4" s="116"/>
      <c r="F4" s="116"/>
      <c r="G4" s="117"/>
    </row>
    <row r="5" spans="1:7"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8" t="s">
        <v>4</v>
      </c>
      <c r="B7" s="176" t="s">
        <v>285</v>
      </c>
      <c r="C7" s="177"/>
      <c r="D7" s="177"/>
      <c r="E7" s="177"/>
      <c r="F7" s="178"/>
      <c r="G7" s="172" t="s">
        <v>374</v>
      </c>
    </row>
    <row r="8" spans="1:7" ht="61.5" customHeight="1" x14ac:dyDescent="0.25">
      <c r="A8" s="169"/>
      <c r="B8" s="26" t="s">
        <v>287</v>
      </c>
      <c r="C8" s="7" t="s">
        <v>375</v>
      </c>
      <c r="D8" s="26" t="s">
        <v>289</v>
      </c>
      <c r="E8" s="26" t="s">
        <v>175</v>
      </c>
      <c r="F8" s="33" t="s">
        <v>192</v>
      </c>
      <c r="G8" s="171"/>
    </row>
    <row r="9" spans="1:7" ht="16.5" customHeight="1" x14ac:dyDescent="0.25">
      <c r="A9" s="27" t="s">
        <v>376</v>
      </c>
      <c r="B9" s="31">
        <f>SUM(B10,B19,B27,B37)</f>
        <v>392081951.27999997</v>
      </c>
      <c r="C9" s="31">
        <f t="shared" ref="C9:G9" si="0">SUM(C10,C19,C27,C37)</f>
        <v>42516880.710000001</v>
      </c>
      <c r="D9" s="31">
        <f t="shared" si="0"/>
        <v>434598831.98999989</v>
      </c>
      <c r="E9" s="31">
        <f t="shared" si="0"/>
        <v>205858300.93000004</v>
      </c>
      <c r="F9" s="31">
        <f t="shared" si="0"/>
        <v>203366924.65000004</v>
      </c>
      <c r="G9" s="31">
        <f t="shared" si="0"/>
        <v>228740531.05999988</v>
      </c>
    </row>
    <row r="10" spans="1:7" ht="15" customHeight="1" x14ac:dyDescent="0.25">
      <c r="A10" s="59" t="s">
        <v>377</v>
      </c>
      <c r="B10" s="48">
        <f>SUM(B11:B18)</f>
        <v>207102750.02000001</v>
      </c>
      <c r="C10" s="48">
        <f t="shared" ref="C10:G10" si="1">SUM(C11:C18)</f>
        <v>8406351.5900000036</v>
      </c>
      <c r="D10" s="48">
        <f t="shared" si="1"/>
        <v>215509101.61000001</v>
      </c>
      <c r="E10" s="48">
        <f t="shared" si="1"/>
        <v>94574130.030000001</v>
      </c>
      <c r="F10" s="48">
        <f t="shared" si="1"/>
        <v>92082753.75</v>
      </c>
      <c r="G10" s="48">
        <f t="shared" si="1"/>
        <v>120934971.58</v>
      </c>
    </row>
    <row r="11" spans="1:7" x14ac:dyDescent="0.25">
      <c r="A11" s="78" t="s">
        <v>378</v>
      </c>
      <c r="B11" s="48">
        <v>2143969.1399999997</v>
      </c>
      <c r="C11" s="48">
        <v>103055.87999999998</v>
      </c>
      <c r="D11" s="48">
        <v>2247025.0199999996</v>
      </c>
      <c r="E11" s="48">
        <v>859141.05999999994</v>
      </c>
      <c r="F11" s="48">
        <v>859141.05999999994</v>
      </c>
      <c r="G11" s="48">
        <f>D11-E11</f>
        <v>1387883.9599999995</v>
      </c>
    </row>
    <row r="12" spans="1:7" x14ac:dyDescent="0.25">
      <c r="A12" s="78" t="s">
        <v>379</v>
      </c>
      <c r="B12" s="48">
        <v>3508644.26</v>
      </c>
      <c r="C12" s="48">
        <v>267484.83000000007</v>
      </c>
      <c r="D12" s="48">
        <v>3776129.09</v>
      </c>
      <c r="E12" s="48">
        <v>1579810.6200000003</v>
      </c>
      <c r="F12" s="48">
        <v>1579810.6200000003</v>
      </c>
      <c r="G12" s="48">
        <f t="shared" ref="G12:G41" si="2">D12-E12</f>
        <v>2196318.4699999997</v>
      </c>
    </row>
    <row r="13" spans="1:7" x14ac:dyDescent="0.25">
      <c r="A13" s="78" t="s">
        <v>380</v>
      </c>
      <c r="B13" s="48">
        <v>40096944.410000004</v>
      </c>
      <c r="C13" s="48">
        <v>8644071.4399999995</v>
      </c>
      <c r="D13" s="48">
        <v>48741015.850000001</v>
      </c>
      <c r="E13" s="48">
        <v>24994416.960000016</v>
      </c>
      <c r="F13" s="48">
        <v>24901727.97000001</v>
      </c>
      <c r="G13" s="48">
        <f t="shared" si="2"/>
        <v>23746598.889999986</v>
      </c>
    </row>
    <row r="14" spans="1:7" x14ac:dyDescent="0.25">
      <c r="A14" s="78" t="s">
        <v>381</v>
      </c>
      <c r="B14" s="48">
        <v>2936339.54</v>
      </c>
      <c r="C14" s="48">
        <v>4999.9999999999873</v>
      </c>
      <c r="D14" s="48">
        <v>2941339.54</v>
      </c>
      <c r="E14" s="48">
        <v>1223819.93</v>
      </c>
      <c r="F14" s="48">
        <v>1223819.9299999997</v>
      </c>
      <c r="G14" s="48">
        <f t="shared" si="2"/>
        <v>1717519.61</v>
      </c>
    </row>
    <row r="15" spans="1:7" x14ac:dyDescent="0.25">
      <c r="A15" s="78" t="s">
        <v>382</v>
      </c>
      <c r="B15" s="48">
        <v>75618592.289999992</v>
      </c>
      <c r="C15" s="48">
        <v>-393833.74999999732</v>
      </c>
      <c r="D15" s="48">
        <v>75224758.539999992</v>
      </c>
      <c r="E15" s="48">
        <v>33397102.18999999</v>
      </c>
      <c r="F15" s="48">
        <v>30998414.899999991</v>
      </c>
      <c r="G15" s="48">
        <f t="shared" si="2"/>
        <v>41827656.350000001</v>
      </c>
    </row>
    <row r="16" spans="1:7" x14ac:dyDescent="0.25">
      <c r="A16" s="78" t="s">
        <v>383</v>
      </c>
      <c r="B16" s="48">
        <v>0</v>
      </c>
      <c r="C16" s="48">
        <v>0</v>
      </c>
      <c r="D16" s="48">
        <v>0</v>
      </c>
      <c r="E16" s="48">
        <v>0</v>
      </c>
      <c r="F16" s="48">
        <v>0</v>
      </c>
      <c r="G16" s="48">
        <f t="shared" si="2"/>
        <v>0</v>
      </c>
    </row>
    <row r="17" spans="1:7" x14ac:dyDescent="0.25">
      <c r="A17" s="78" t="s">
        <v>384</v>
      </c>
      <c r="B17" s="48">
        <v>69169015.290000007</v>
      </c>
      <c r="C17" s="48">
        <v>152385.5700000014</v>
      </c>
      <c r="D17" s="48">
        <v>69321400.860000014</v>
      </c>
      <c r="E17" s="48">
        <v>26972879.479999997</v>
      </c>
      <c r="F17" s="48">
        <v>26972879.479999997</v>
      </c>
      <c r="G17" s="48">
        <f t="shared" si="2"/>
        <v>42348521.380000018</v>
      </c>
    </row>
    <row r="18" spans="1:7" x14ac:dyDescent="0.25">
      <c r="A18" s="78" t="s">
        <v>385</v>
      </c>
      <c r="B18" s="48">
        <v>13629245.089999998</v>
      </c>
      <c r="C18" s="48">
        <v>-371812.38</v>
      </c>
      <c r="D18" s="48">
        <v>13257432.709999997</v>
      </c>
      <c r="E18" s="48">
        <v>5546959.7899999991</v>
      </c>
      <c r="F18" s="48">
        <v>5546959.7899999991</v>
      </c>
      <c r="G18" s="48">
        <f t="shared" si="2"/>
        <v>7710472.9199999981</v>
      </c>
    </row>
    <row r="19" spans="1:7" x14ac:dyDescent="0.25">
      <c r="A19" s="59" t="s">
        <v>386</v>
      </c>
      <c r="B19" s="48">
        <f>SUM(B20:B26)</f>
        <v>100711111.53999993</v>
      </c>
      <c r="C19" s="48">
        <f t="shared" ref="C19:G19" si="3">SUM(C20:C26)</f>
        <v>31236854.299999993</v>
      </c>
      <c r="D19" s="48">
        <f t="shared" si="3"/>
        <v>131947965.83999993</v>
      </c>
      <c r="E19" s="48">
        <f t="shared" si="3"/>
        <v>72530855.620000035</v>
      </c>
      <c r="F19" s="48">
        <f t="shared" si="3"/>
        <v>72530855.620000035</v>
      </c>
      <c r="G19" s="48">
        <f t="shared" si="3"/>
        <v>59417110.219999894</v>
      </c>
    </row>
    <row r="20" spans="1:7" x14ac:dyDescent="0.25">
      <c r="A20" s="78" t="s">
        <v>524</v>
      </c>
      <c r="B20" s="48">
        <v>19322574.140000001</v>
      </c>
      <c r="C20" s="48">
        <v>-3946005.2800000003</v>
      </c>
      <c r="D20" s="48">
        <v>15376568.859999999</v>
      </c>
      <c r="E20" s="48">
        <v>5811779.5900000026</v>
      </c>
      <c r="F20" s="48">
        <v>5811779.5900000026</v>
      </c>
      <c r="G20" s="48">
        <f t="shared" si="2"/>
        <v>9564789.2699999958</v>
      </c>
    </row>
    <row r="21" spans="1:7" x14ac:dyDescent="0.25">
      <c r="A21" s="78" t="s">
        <v>387</v>
      </c>
      <c r="B21" s="48">
        <v>3746772.1499999994</v>
      </c>
      <c r="C21" s="48">
        <v>964352.38000000012</v>
      </c>
      <c r="D21" s="48">
        <v>4711124.5299999993</v>
      </c>
      <c r="E21" s="48">
        <v>1933293.1199999996</v>
      </c>
      <c r="F21" s="48">
        <v>1933293.1199999996</v>
      </c>
      <c r="G21" s="48">
        <f t="shared" si="2"/>
        <v>2777831.4099999997</v>
      </c>
    </row>
    <row r="22" spans="1:7" x14ac:dyDescent="0.25">
      <c r="A22" s="78" t="s">
        <v>388</v>
      </c>
      <c r="B22" s="48">
        <v>582194.22</v>
      </c>
      <c r="C22" s="48">
        <v>-2.2737367544323206E-12</v>
      </c>
      <c r="D22" s="48">
        <v>582194.22</v>
      </c>
      <c r="E22" s="48">
        <v>242785.05</v>
      </c>
      <c r="F22" s="48">
        <v>242785.05</v>
      </c>
      <c r="G22" s="48">
        <f t="shared" si="2"/>
        <v>339409.17</v>
      </c>
    </row>
    <row r="23" spans="1:7" x14ac:dyDescent="0.25">
      <c r="A23" s="78" t="s">
        <v>389</v>
      </c>
      <c r="B23" s="48">
        <v>1921382.5700000003</v>
      </c>
      <c r="C23" s="48">
        <v>563423.18000000017</v>
      </c>
      <c r="D23" s="48">
        <v>2484805.7500000005</v>
      </c>
      <c r="E23" s="48">
        <v>869091.47</v>
      </c>
      <c r="F23" s="48">
        <v>869091.47</v>
      </c>
      <c r="G23" s="48">
        <f t="shared" si="2"/>
        <v>1615714.2800000005</v>
      </c>
    </row>
    <row r="24" spans="1:7" x14ac:dyDescent="0.25">
      <c r="A24" s="78" t="s">
        <v>525</v>
      </c>
      <c r="B24" s="48">
        <v>0</v>
      </c>
      <c r="C24" s="48">
        <v>0</v>
      </c>
      <c r="D24" s="48">
        <v>0</v>
      </c>
      <c r="E24" s="48">
        <v>0</v>
      </c>
      <c r="F24" s="48">
        <v>0</v>
      </c>
      <c r="G24" s="48">
        <f t="shared" si="2"/>
        <v>0</v>
      </c>
    </row>
    <row r="25" spans="1:7" x14ac:dyDescent="0.25">
      <c r="A25" s="78" t="s">
        <v>390</v>
      </c>
      <c r="B25" s="48">
        <v>1376251.79</v>
      </c>
      <c r="C25" s="48">
        <v>46483.709999999992</v>
      </c>
      <c r="D25" s="48">
        <v>1422735.5</v>
      </c>
      <c r="E25" s="48">
        <v>440223.42999999993</v>
      </c>
      <c r="F25" s="48">
        <v>440223.42999999993</v>
      </c>
      <c r="G25" s="48">
        <f t="shared" si="2"/>
        <v>982512.07000000007</v>
      </c>
    </row>
    <row r="26" spans="1:7" x14ac:dyDescent="0.25">
      <c r="A26" s="78" t="s">
        <v>391</v>
      </c>
      <c r="B26" s="48">
        <v>73761936.669999927</v>
      </c>
      <c r="C26" s="48">
        <v>33608600.309999995</v>
      </c>
      <c r="D26" s="48">
        <v>107370536.97999993</v>
      </c>
      <c r="E26" s="48">
        <v>63233682.960000031</v>
      </c>
      <c r="F26" s="48">
        <v>63233682.960000031</v>
      </c>
      <c r="G26" s="48">
        <f t="shared" si="2"/>
        <v>44136854.019999899</v>
      </c>
    </row>
    <row r="27" spans="1:7" x14ac:dyDescent="0.25">
      <c r="A27" s="59" t="s">
        <v>392</v>
      </c>
      <c r="B27" s="48">
        <f>SUM(B28:B36)</f>
        <v>15361188.48</v>
      </c>
      <c r="C27" s="48">
        <f t="shared" ref="C27:F27" si="4">SUM(C28:C36)</f>
        <v>875465.08000000042</v>
      </c>
      <c r="D27" s="48">
        <f t="shared" si="4"/>
        <v>16236653.560000001</v>
      </c>
      <c r="E27" s="48">
        <f t="shared" si="4"/>
        <v>7029509.46</v>
      </c>
      <c r="F27" s="48">
        <f t="shared" si="4"/>
        <v>7029509.46</v>
      </c>
      <c r="G27" s="48">
        <f t="shared" si="2"/>
        <v>9207144.1000000015</v>
      </c>
    </row>
    <row r="28" spans="1:7" x14ac:dyDescent="0.25">
      <c r="A28" s="81" t="s">
        <v>393</v>
      </c>
      <c r="B28" s="48">
        <v>5549521.5899999999</v>
      </c>
      <c r="C28" s="48">
        <v>315624.99000000011</v>
      </c>
      <c r="D28" s="48">
        <v>5865146.5800000001</v>
      </c>
      <c r="E28" s="48">
        <v>1682192.7599999998</v>
      </c>
      <c r="F28" s="48">
        <v>1682192.7599999998</v>
      </c>
      <c r="G28" s="48">
        <f t="shared" si="2"/>
        <v>4182953.8200000003</v>
      </c>
    </row>
    <row r="29" spans="1:7" x14ac:dyDescent="0.25">
      <c r="A29" s="78" t="s">
        <v>394</v>
      </c>
      <c r="B29" s="48">
        <v>5635265.0500000007</v>
      </c>
      <c r="C29" s="48">
        <v>559840.09000000032</v>
      </c>
      <c r="D29" s="48">
        <v>6195105.1400000006</v>
      </c>
      <c r="E29" s="48">
        <v>3532944.4699999997</v>
      </c>
      <c r="F29" s="48">
        <v>3532944.4699999997</v>
      </c>
      <c r="G29" s="48">
        <f t="shared" si="2"/>
        <v>2662160.6700000009</v>
      </c>
    </row>
    <row r="30" spans="1:7" x14ac:dyDescent="0.25">
      <c r="A30" s="78" t="s">
        <v>526</v>
      </c>
      <c r="B30" s="48">
        <v>0</v>
      </c>
      <c r="C30" s="48">
        <v>0</v>
      </c>
      <c r="D30" s="48">
        <v>0</v>
      </c>
      <c r="E30" s="48">
        <v>0</v>
      </c>
      <c r="F30" s="48">
        <v>0</v>
      </c>
      <c r="G30" s="48">
        <f t="shared" si="2"/>
        <v>0</v>
      </c>
    </row>
    <row r="31" spans="1:7" x14ac:dyDescent="0.25">
      <c r="A31" s="78" t="s">
        <v>395</v>
      </c>
      <c r="B31" s="48">
        <v>0</v>
      </c>
      <c r="C31" s="48">
        <v>0</v>
      </c>
      <c r="D31" s="48">
        <v>0</v>
      </c>
      <c r="E31" s="48">
        <v>0</v>
      </c>
      <c r="F31" s="48">
        <v>0</v>
      </c>
      <c r="G31" s="48">
        <f t="shared" si="2"/>
        <v>0</v>
      </c>
    </row>
    <row r="32" spans="1:7" x14ac:dyDescent="0.25">
      <c r="A32" s="78" t="s">
        <v>396</v>
      </c>
      <c r="B32" s="48">
        <v>0</v>
      </c>
      <c r="C32" s="48">
        <v>0</v>
      </c>
      <c r="D32" s="48">
        <v>0</v>
      </c>
      <c r="E32" s="48">
        <v>0</v>
      </c>
      <c r="F32" s="48">
        <v>0</v>
      </c>
      <c r="G32" s="48">
        <f t="shared" si="2"/>
        <v>0</v>
      </c>
    </row>
    <row r="33" spans="1:7" ht="14.45" customHeight="1" x14ac:dyDescent="0.25">
      <c r="A33" s="78" t="s">
        <v>397</v>
      </c>
      <c r="B33" s="48">
        <v>0</v>
      </c>
      <c r="C33" s="48">
        <v>0</v>
      </c>
      <c r="D33" s="48">
        <v>0</v>
      </c>
      <c r="E33" s="48">
        <v>0</v>
      </c>
      <c r="F33" s="48">
        <v>0</v>
      </c>
      <c r="G33" s="48">
        <f t="shared" si="2"/>
        <v>0</v>
      </c>
    </row>
    <row r="34" spans="1:7" ht="14.45" customHeight="1" x14ac:dyDescent="0.25">
      <c r="A34" s="78" t="s">
        <v>398</v>
      </c>
      <c r="B34" s="48">
        <v>0</v>
      </c>
      <c r="C34" s="48">
        <v>0</v>
      </c>
      <c r="D34" s="48">
        <v>0</v>
      </c>
      <c r="E34" s="48">
        <v>0</v>
      </c>
      <c r="F34" s="48">
        <v>0</v>
      </c>
      <c r="G34" s="48">
        <f t="shared" si="2"/>
        <v>0</v>
      </c>
    </row>
    <row r="35" spans="1:7" ht="14.45" customHeight="1" x14ac:dyDescent="0.25">
      <c r="A35" s="78" t="s">
        <v>399</v>
      </c>
      <c r="B35" s="48">
        <v>0</v>
      </c>
      <c r="C35" s="48">
        <v>0</v>
      </c>
      <c r="D35" s="48">
        <v>0</v>
      </c>
      <c r="E35" s="48">
        <v>0</v>
      </c>
      <c r="F35" s="48">
        <v>0</v>
      </c>
      <c r="G35" s="48">
        <f t="shared" si="2"/>
        <v>0</v>
      </c>
    </row>
    <row r="36" spans="1:7" ht="14.45" customHeight="1" x14ac:dyDescent="0.25">
      <c r="A36" s="78" t="s">
        <v>400</v>
      </c>
      <c r="B36" s="48">
        <v>4176401.8399999994</v>
      </c>
      <c r="C36" s="48">
        <v>-2.0008883439004421E-11</v>
      </c>
      <c r="D36" s="48">
        <v>4176401.8399999994</v>
      </c>
      <c r="E36" s="48">
        <v>1814372.2300000002</v>
      </c>
      <c r="F36" s="48">
        <v>1814372.2300000002</v>
      </c>
      <c r="G36" s="48">
        <f t="shared" si="2"/>
        <v>2362029.6099999994</v>
      </c>
    </row>
    <row r="37" spans="1:7" ht="14.45" customHeight="1" x14ac:dyDescent="0.25">
      <c r="A37" s="60" t="s">
        <v>405</v>
      </c>
      <c r="B37" s="48">
        <f>SUM(B38:B41)</f>
        <v>68906901.23999998</v>
      </c>
      <c r="C37" s="48">
        <f t="shared" ref="C37:G37" si="5">SUM(C38:C41)</f>
        <v>1998209.7399999998</v>
      </c>
      <c r="D37" s="48">
        <f t="shared" si="5"/>
        <v>70905110.979999989</v>
      </c>
      <c r="E37" s="48">
        <f t="shared" si="5"/>
        <v>31723805.82</v>
      </c>
      <c r="F37" s="48">
        <f t="shared" si="5"/>
        <v>31723805.82</v>
      </c>
      <c r="G37" s="48">
        <f t="shared" si="5"/>
        <v>39181305.159999982</v>
      </c>
    </row>
    <row r="38" spans="1:7" x14ac:dyDescent="0.25">
      <c r="A38" s="81" t="s">
        <v>401</v>
      </c>
      <c r="B38" s="48">
        <v>1418380</v>
      </c>
      <c r="C38" s="48">
        <v>578083.15</v>
      </c>
      <c r="D38" s="48">
        <v>1996463.15</v>
      </c>
      <c r="E38" s="48">
        <v>1834747.46</v>
      </c>
      <c r="F38" s="48">
        <v>1834747.46</v>
      </c>
      <c r="G38" s="48">
        <f t="shared" si="2"/>
        <v>161715.68999999994</v>
      </c>
    </row>
    <row r="39" spans="1:7" ht="30" x14ac:dyDescent="0.25">
      <c r="A39" s="81" t="s">
        <v>402</v>
      </c>
      <c r="B39" s="48">
        <v>67488521.23999998</v>
      </c>
      <c r="C39" s="48">
        <v>1420126.5899999999</v>
      </c>
      <c r="D39" s="48">
        <v>68908647.829999983</v>
      </c>
      <c r="E39" s="48">
        <v>29889058.359999999</v>
      </c>
      <c r="F39" s="48">
        <v>29889058.359999999</v>
      </c>
      <c r="G39" s="48">
        <f t="shared" si="2"/>
        <v>39019589.469999984</v>
      </c>
    </row>
    <row r="40" spans="1:7" x14ac:dyDescent="0.25">
      <c r="A40" s="81" t="s">
        <v>403</v>
      </c>
      <c r="B40" s="48">
        <v>0</v>
      </c>
      <c r="C40" s="48">
        <v>0</v>
      </c>
      <c r="D40" s="48">
        <v>0</v>
      </c>
      <c r="E40" s="48">
        <v>0</v>
      </c>
      <c r="F40" s="48">
        <v>0</v>
      </c>
      <c r="G40" s="48">
        <f t="shared" si="2"/>
        <v>0</v>
      </c>
    </row>
    <row r="41" spans="1:7" x14ac:dyDescent="0.25">
      <c r="A41" s="81" t="s">
        <v>404</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527</v>
      </c>
      <c r="B43" s="4">
        <f>SUM(B44,B53,B61,B71)</f>
        <v>163236221</v>
      </c>
      <c r="C43" s="4">
        <f t="shared" ref="C43:G43" si="6">SUM(C44,C53,C61,C71)</f>
        <v>12573983.000000004</v>
      </c>
      <c r="D43" s="4">
        <f t="shared" si="6"/>
        <v>175810204</v>
      </c>
      <c r="E43" s="4">
        <f t="shared" si="6"/>
        <v>52877186.110000007</v>
      </c>
      <c r="F43" s="4">
        <f t="shared" si="6"/>
        <v>52862564.410000004</v>
      </c>
      <c r="G43" s="4">
        <f t="shared" si="6"/>
        <v>122933017.88999999</v>
      </c>
    </row>
    <row r="44" spans="1:7" x14ac:dyDescent="0.25">
      <c r="A44" s="59" t="s">
        <v>377</v>
      </c>
      <c r="B44" s="48">
        <f>SUM(B45:B52)</f>
        <v>0</v>
      </c>
      <c r="C44" s="48">
        <f t="shared" ref="C44:G44" si="7">SUM(C45:C52)</f>
        <v>0</v>
      </c>
      <c r="D44" s="48">
        <f t="shared" si="7"/>
        <v>0</v>
      </c>
      <c r="E44" s="48">
        <f t="shared" si="7"/>
        <v>0</v>
      </c>
      <c r="F44" s="48">
        <f t="shared" si="7"/>
        <v>0</v>
      </c>
      <c r="G44" s="48">
        <f t="shared" si="7"/>
        <v>0</v>
      </c>
    </row>
    <row r="45" spans="1:7" x14ac:dyDescent="0.25">
      <c r="A45" s="81" t="s">
        <v>378</v>
      </c>
      <c r="B45" s="48">
        <v>0</v>
      </c>
      <c r="C45" s="48">
        <v>0</v>
      </c>
      <c r="D45" s="48">
        <v>0</v>
      </c>
      <c r="E45" s="48">
        <v>0</v>
      </c>
      <c r="F45" s="48">
        <v>0</v>
      </c>
      <c r="G45" s="48">
        <f t="shared" ref="G45:G75" si="8">D45-E45</f>
        <v>0</v>
      </c>
    </row>
    <row r="46" spans="1:7" x14ac:dyDescent="0.25">
      <c r="A46" s="81" t="s">
        <v>379</v>
      </c>
      <c r="B46" s="48">
        <v>0</v>
      </c>
      <c r="C46" s="48">
        <v>0</v>
      </c>
      <c r="D46" s="48">
        <v>0</v>
      </c>
      <c r="E46" s="48">
        <v>0</v>
      </c>
      <c r="F46" s="48">
        <v>0</v>
      </c>
      <c r="G46" s="48">
        <f t="shared" si="8"/>
        <v>0</v>
      </c>
    </row>
    <row r="47" spans="1:7" x14ac:dyDescent="0.25">
      <c r="A47" s="81" t="s">
        <v>380</v>
      </c>
      <c r="B47" s="48">
        <v>0</v>
      </c>
      <c r="C47" s="48">
        <v>0</v>
      </c>
      <c r="D47" s="48">
        <v>0</v>
      </c>
      <c r="E47" s="48">
        <v>0</v>
      </c>
      <c r="F47" s="48">
        <v>0</v>
      </c>
      <c r="G47" s="48">
        <f t="shared" si="8"/>
        <v>0</v>
      </c>
    </row>
    <row r="48" spans="1:7" x14ac:dyDescent="0.25">
      <c r="A48" s="81" t="s">
        <v>381</v>
      </c>
      <c r="B48" s="48">
        <v>0</v>
      </c>
      <c r="C48" s="48">
        <v>0</v>
      </c>
      <c r="D48" s="48">
        <v>0</v>
      </c>
      <c r="E48" s="48">
        <v>0</v>
      </c>
      <c r="F48" s="48">
        <v>0</v>
      </c>
      <c r="G48" s="48">
        <f t="shared" si="8"/>
        <v>0</v>
      </c>
    </row>
    <row r="49" spans="1:7" x14ac:dyDescent="0.25">
      <c r="A49" s="81" t="s">
        <v>382</v>
      </c>
      <c r="B49" s="48">
        <v>0</v>
      </c>
      <c r="C49" s="48">
        <v>0</v>
      </c>
      <c r="D49" s="48">
        <v>0</v>
      </c>
      <c r="E49" s="48">
        <v>0</v>
      </c>
      <c r="F49" s="48">
        <v>0</v>
      </c>
      <c r="G49" s="48">
        <f t="shared" si="8"/>
        <v>0</v>
      </c>
    </row>
    <row r="50" spans="1:7" x14ac:dyDescent="0.25">
      <c r="A50" s="81" t="s">
        <v>383</v>
      </c>
      <c r="B50" s="48">
        <v>0</v>
      </c>
      <c r="C50" s="48">
        <v>0</v>
      </c>
      <c r="D50" s="48">
        <v>0</v>
      </c>
      <c r="E50" s="48">
        <v>0</v>
      </c>
      <c r="F50" s="48">
        <v>0</v>
      </c>
      <c r="G50" s="48">
        <f t="shared" si="8"/>
        <v>0</v>
      </c>
    </row>
    <row r="51" spans="1:7" x14ac:dyDescent="0.25">
      <c r="A51" s="81" t="s">
        <v>384</v>
      </c>
      <c r="B51" s="48">
        <v>0</v>
      </c>
      <c r="C51" s="48">
        <v>0</v>
      </c>
      <c r="D51" s="48">
        <v>0</v>
      </c>
      <c r="E51" s="48">
        <v>0</v>
      </c>
      <c r="F51" s="48">
        <v>0</v>
      </c>
      <c r="G51" s="48">
        <f t="shared" si="8"/>
        <v>0</v>
      </c>
    </row>
    <row r="52" spans="1:7" x14ac:dyDescent="0.25">
      <c r="A52" s="81" t="s">
        <v>385</v>
      </c>
      <c r="B52" s="48">
        <v>0</v>
      </c>
      <c r="C52" s="48">
        <v>0</v>
      </c>
      <c r="D52" s="48">
        <v>0</v>
      </c>
      <c r="E52" s="48">
        <v>0</v>
      </c>
      <c r="F52" s="48">
        <v>0</v>
      </c>
      <c r="G52" s="48">
        <f t="shared" si="8"/>
        <v>0</v>
      </c>
    </row>
    <row r="53" spans="1:7" x14ac:dyDescent="0.25">
      <c r="A53" s="59" t="s">
        <v>386</v>
      </c>
      <c r="B53" s="48">
        <f>SUM(B54:B60)</f>
        <v>163236221</v>
      </c>
      <c r="C53" s="48">
        <f t="shared" ref="C53:G53" si="9">SUM(C54:C60)</f>
        <v>11373983.000000004</v>
      </c>
      <c r="D53" s="48">
        <f t="shared" si="9"/>
        <v>174610204</v>
      </c>
      <c r="E53" s="48">
        <f t="shared" si="9"/>
        <v>52877186.110000007</v>
      </c>
      <c r="F53" s="48">
        <f t="shared" si="9"/>
        <v>52862564.410000004</v>
      </c>
      <c r="G53" s="48">
        <f t="shared" si="9"/>
        <v>121733017.88999999</v>
      </c>
    </row>
    <row r="54" spans="1:7" x14ac:dyDescent="0.25">
      <c r="A54" s="81" t="s">
        <v>524</v>
      </c>
      <c r="B54" s="48">
        <v>0</v>
      </c>
      <c r="C54" s="48">
        <v>0</v>
      </c>
      <c r="D54" s="48">
        <v>0</v>
      </c>
      <c r="E54" s="48">
        <v>0</v>
      </c>
      <c r="F54" s="48">
        <v>0</v>
      </c>
      <c r="G54" s="48">
        <f t="shared" si="8"/>
        <v>0</v>
      </c>
    </row>
    <row r="55" spans="1:7" x14ac:dyDescent="0.25">
      <c r="A55" s="81" t="s">
        <v>387</v>
      </c>
      <c r="B55" s="48">
        <v>0</v>
      </c>
      <c r="C55" s="48">
        <v>0</v>
      </c>
      <c r="D55" s="48">
        <v>0</v>
      </c>
      <c r="E55" s="48">
        <v>0</v>
      </c>
      <c r="F55" s="48">
        <v>0</v>
      </c>
      <c r="G55" s="48">
        <f t="shared" si="8"/>
        <v>0</v>
      </c>
    </row>
    <row r="56" spans="1:7" x14ac:dyDescent="0.25">
      <c r="A56" s="81" t="s">
        <v>388</v>
      </c>
      <c r="B56" s="48">
        <v>0</v>
      </c>
      <c r="C56" s="48">
        <v>0</v>
      </c>
      <c r="D56" s="48">
        <v>0</v>
      </c>
      <c r="E56" s="48">
        <v>0</v>
      </c>
      <c r="F56" s="48">
        <v>0</v>
      </c>
      <c r="G56" s="48">
        <f t="shared" si="8"/>
        <v>0</v>
      </c>
    </row>
    <row r="57" spans="1:7" x14ac:dyDescent="0.25">
      <c r="A57" s="82" t="s">
        <v>389</v>
      </c>
      <c r="B57" s="48">
        <v>0</v>
      </c>
      <c r="C57" s="48">
        <v>0</v>
      </c>
      <c r="D57" s="48">
        <v>0</v>
      </c>
      <c r="E57" s="48">
        <v>0</v>
      </c>
      <c r="F57" s="48">
        <v>0</v>
      </c>
      <c r="G57" s="48">
        <f t="shared" si="8"/>
        <v>0</v>
      </c>
    </row>
    <row r="58" spans="1:7" x14ac:dyDescent="0.25">
      <c r="A58" s="81" t="s">
        <v>525</v>
      </c>
      <c r="B58" s="48">
        <v>0</v>
      </c>
      <c r="C58" s="48">
        <v>0</v>
      </c>
      <c r="D58" s="48">
        <v>0</v>
      </c>
      <c r="E58" s="48">
        <v>0</v>
      </c>
      <c r="F58" s="48">
        <v>0</v>
      </c>
      <c r="G58" s="48">
        <f t="shared" si="8"/>
        <v>0</v>
      </c>
    </row>
    <row r="59" spans="1:7" x14ac:dyDescent="0.25">
      <c r="A59" s="81" t="s">
        <v>390</v>
      </c>
      <c r="B59" s="48">
        <v>0</v>
      </c>
      <c r="C59" s="48">
        <v>0</v>
      </c>
      <c r="D59" s="48">
        <v>0</v>
      </c>
      <c r="E59" s="48">
        <v>0</v>
      </c>
      <c r="F59" s="48">
        <v>0</v>
      </c>
      <c r="G59" s="48">
        <f t="shared" si="8"/>
        <v>0</v>
      </c>
    </row>
    <row r="60" spans="1:7" x14ac:dyDescent="0.25">
      <c r="A60" s="81" t="s">
        <v>391</v>
      </c>
      <c r="B60" s="48">
        <v>163236221</v>
      </c>
      <c r="C60" s="48">
        <v>11373983.000000004</v>
      </c>
      <c r="D60" s="48">
        <v>174610204</v>
      </c>
      <c r="E60" s="48">
        <v>52877186.110000007</v>
      </c>
      <c r="F60" s="48">
        <v>52862564.410000004</v>
      </c>
      <c r="G60" s="48">
        <f t="shared" si="8"/>
        <v>121733017.88999999</v>
      </c>
    </row>
    <row r="61" spans="1:7" x14ac:dyDescent="0.25">
      <c r="A61" s="59" t="s">
        <v>392</v>
      </c>
      <c r="B61" s="48">
        <f>SUM(B62:B70)</f>
        <v>0</v>
      </c>
      <c r="C61" s="48">
        <f t="shared" ref="C61:G61" si="10">SUM(C62:C70)</f>
        <v>0</v>
      </c>
      <c r="D61" s="48">
        <f t="shared" si="10"/>
        <v>0</v>
      </c>
      <c r="E61" s="48">
        <f t="shared" si="10"/>
        <v>0</v>
      </c>
      <c r="F61" s="48">
        <f t="shared" si="10"/>
        <v>0</v>
      </c>
      <c r="G61" s="48">
        <f t="shared" si="10"/>
        <v>0</v>
      </c>
    </row>
    <row r="62" spans="1:7" x14ac:dyDescent="0.25">
      <c r="A62" s="81" t="s">
        <v>393</v>
      </c>
      <c r="B62" s="48">
        <v>0</v>
      </c>
      <c r="C62" s="48">
        <v>0</v>
      </c>
      <c r="D62" s="48">
        <v>0</v>
      </c>
      <c r="E62" s="48">
        <v>0</v>
      </c>
      <c r="F62" s="48">
        <v>0</v>
      </c>
      <c r="G62" s="48">
        <f t="shared" si="8"/>
        <v>0</v>
      </c>
    </row>
    <row r="63" spans="1:7" x14ac:dyDescent="0.25">
      <c r="A63" s="81" t="s">
        <v>394</v>
      </c>
      <c r="B63" s="48">
        <v>0</v>
      </c>
      <c r="C63" s="48">
        <v>0</v>
      </c>
      <c r="D63" s="48">
        <v>0</v>
      </c>
      <c r="E63" s="48">
        <v>0</v>
      </c>
      <c r="F63" s="48">
        <v>0</v>
      </c>
      <c r="G63" s="48">
        <f t="shared" si="8"/>
        <v>0</v>
      </c>
    </row>
    <row r="64" spans="1:7" x14ac:dyDescent="0.25">
      <c r="A64" s="81" t="s">
        <v>526</v>
      </c>
      <c r="B64" s="48">
        <v>0</v>
      </c>
      <c r="C64" s="48">
        <v>0</v>
      </c>
      <c r="D64" s="48">
        <v>0</v>
      </c>
      <c r="E64" s="48">
        <v>0</v>
      </c>
      <c r="F64" s="48">
        <v>0</v>
      </c>
      <c r="G64" s="48">
        <f t="shared" si="8"/>
        <v>0</v>
      </c>
    </row>
    <row r="65" spans="1:7" x14ac:dyDescent="0.25">
      <c r="A65" s="81" t="s">
        <v>395</v>
      </c>
      <c r="B65" s="48">
        <v>0</v>
      </c>
      <c r="C65" s="48">
        <v>0</v>
      </c>
      <c r="D65" s="48">
        <v>0</v>
      </c>
      <c r="E65" s="48">
        <v>0</v>
      </c>
      <c r="F65" s="48">
        <v>0</v>
      </c>
      <c r="G65" s="48">
        <f t="shared" si="8"/>
        <v>0</v>
      </c>
    </row>
    <row r="66" spans="1:7" x14ac:dyDescent="0.25">
      <c r="A66" s="81" t="s">
        <v>396</v>
      </c>
      <c r="B66" s="48">
        <v>0</v>
      </c>
      <c r="C66" s="48">
        <v>0</v>
      </c>
      <c r="D66" s="48">
        <v>0</v>
      </c>
      <c r="E66" s="48">
        <v>0</v>
      </c>
      <c r="F66" s="48">
        <v>0</v>
      </c>
      <c r="G66" s="48">
        <f t="shared" si="8"/>
        <v>0</v>
      </c>
    </row>
    <row r="67" spans="1:7" x14ac:dyDescent="0.25">
      <c r="A67" s="81" t="s">
        <v>397</v>
      </c>
      <c r="B67" s="48">
        <v>0</v>
      </c>
      <c r="C67" s="48">
        <v>0</v>
      </c>
      <c r="D67" s="48">
        <v>0</v>
      </c>
      <c r="E67" s="48">
        <v>0</v>
      </c>
      <c r="F67" s="48">
        <v>0</v>
      </c>
      <c r="G67" s="48">
        <f t="shared" si="8"/>
        <v>0</v>
      </c>
    </row>
    <row r="68" spans="1:7" x14ac:dyDescent="0.25">
      <c r="A68" s="81" t="s">
        <v>398</v>
      </c>
      <c r="B68" s="48">
        <v>0</v>
      </c>
      <c r="C68" s="48">
        <v>0</v>
      </c>
      <c r="D68" s="48">
        <v>0</v>
      </c>
      <c r="E68" s="48">
        <v>0</v>
      </c>
      <c r="F68" s="48">
        <v>0</v>
      </c>
      <c r="G68" s="48">
        <f t="shared" si="8"/>
        <v>0</v>
      </c>
    </row>
    <row r="69" spans="1:7" x14ac:dyDescent="0.25">
      <c r="A69" s="81" t="s">
        <v>399</v>
      </c>
      <c r="B69" s="48">
        <v>0</v>
      </c>
      <c r="C69" s="48">
        <v>0</v>
      </c>
      <c r="D69" s="48">
        <v>0</v>
      </c>
      <c r="E69" s="48">
        <v>0</v>
      </c>
      <c r="F69" s="48">
        <v>0</v>
      </c>
      <c r="G69" s="48">
        <f t="shared" si="8"/>
        <v>0</v>
      </c>
    </row>
    <row r="70" spans="1:7" x14ac:dyDescent="0.25">
      <c r="A70" s="81" t="s">
        <v>400</v>
      </c>
      <c r="B70" s="48">
        <v>0</v>
      </c>
      <c r="C70" s="48">
        <v>0</v>
      </c>
      <c r="D70" s="48">
        <v>0</v>
      </c>
      <c r="E70" s="48">
        <v>0</v>
      </c>
      <c r="F70" s="48">
        <v>0</v>
      </c>
      <c r="G70" s="48">
        <f t="shared" si="8"/>
        <v>0</v>
      </c>
    </row>
    <row r="71" spans="1:7" x14ac:dyDescent="0.25">
      <c r="A71" s="60" t="s">
        <v>405</v>
      </c>
      <c r="B71" s="48">
        <f>SUM(B72:B75)</f>
        <v>0</v>
      </c>
      <c r="C71" s="48">
        <f t="shared" ref="C71:G71" si="11">SUM(C72:C75)</f>
        <v>1200000</v>
      </c>
      <c r="D71" s="48">
        <f t="shared" si="11"/>
        <v>1200000</v>
      </c>
      <c r="E71" s="48">
        <f t="shared" si="11"/>
        <v>0</v>
      </c>
      <c r="F71" s="48">
        <f t="shared" si="11"/>
        <v>0</v>
      </c>
      <c r="G71" s="48">
        <f t="shared" si="11"/>
        <v>1200000</v>
      </c>
    </row>
    <row r="72" spans="1:7" x14ac:dyDescent="0.25">
      <c r="A72" s="81" t="s">
        <v>401</v>
      </c>
      <c r="B72" s="48">
        <v>0</v>
      </c>
      <c r="C72" s="48">
        <v>0</v>
      </c>
      <c r="D72" s="48">
        <v>0</v>
      </c>
      <c r="E72" s="48">
        <v>0</v>
      </c>
      <c r="F72" s="48">
        <v>0</v>
      </c>
      <c r="G72" s="48">
        <f t="shared" si="8"/>
        <v>0</v>
      </c>
    </row>
    <row r="73" spans="1:7" ht="30" x14ac:dyDescent="0.25">
      <c r="A73" s="81" t="s">
        <v>402</v>
      </c>
      <c r="B73" s="48">
        <v>0</v>
      </c>
      <c r="C73" s="48">
        <v>1200000</v>
      </c>
      <c r="D73" s="48">
        <v>1200000</v>
      </c>
      <c r="E73" s="48">
        <v>0</v>
      </c>
      <c r="F73" s="48">
        <v>0</v>
      </c>
      <c r="G73" s="48">
        <f t="shared" si="8"/>
        <v>1200000</v>
      </c>
    </row>
    <row r="74" spans="1:7" x14ac:dyDescent="0.25">
      <c r="A74" s="81" t="s">
        <v>403</v>
      </c>
      <c r="B74" s="48">
        <v>0</v>
      </c>
      <c r="C74" s="48">
        <v>0</v>
      </c>
      <c r="D74" s="48">
        <v>0</v>
      </c>
      <c r="E74" s="48">
        <v>0</v>
      </c>
      <c r="F74" s="48">
        <v>0</v>
      </c>
      <c r="G74" s="48">
        <f t="shared" si="8"/>
        <v>0</v>
      </c>
    </row>
    <row r="75" spans="1:7" x14ac:dyDescent="0.25">
      <c r="A75" s="81" t="s">
        <v>404</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366</v>
      </c>
      <c r="B77" s="4">
        <f>B43+B9</f>
        <v>555318172.27999997</v>
      </c>
      <c r="C77" s="4">
        <f t="shared" ref="C77:G77" si="12">C43+C9</f>
        <v>55090863.710000008</v>
      </c>
      <c r="D77" s="4">
        <f t="shared" si="12"/>
        <v>610409035.98999989</v>
      </c>
      <c r="E77" s="4">
        <f t="shared" si="12"/>
        <v>258735487.04000005</v>
      </c>
      <c r="F77" s="4">
        <f t="shared" si="12"/>
        <v>256229489.06000003</v>
      </c>
      <c r="G77" s="4">
        <f t="shared" si="12"/>
        <v>351673548.94999987</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zoomScale="64" zoomScaleNormal="70"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73" t="s">
        <v>406</v>
      </c>
      <c r="B1" s="166"/>
      <c r="C1" s="166"/>
      <c r="D1" s="166"/>
      <c r="E1" s="166"/>
      <c r="F1" s="166"/>
      <c r="G1" s="167"/>
    </row>
    <row r="2" spans="1:7" x14ac:dyDescent="0.25">
      <c r="A2" s="112" t="str">
        <f>'Formato 1'!A2</f>
        <v>MUNICIPIO DE ACAMBARO, GTO.</v>
      </c>
      <c r="B2" s="113"/>
      <c r="C2" s="113"/>
      <c r="D2" s="113"/>
      <c r="E2" s="113"/>
      <c r="F2" s="113"/>
      <c r="G2" s="114"/>
    </row>
    <row r="3" spans="1:7" x14ac:dyDescent="0.25">
      <c r="A3" s="115" t="s">
        <v>283</v>
      </c>
      <c r="B3" s="116"/>
      <c r="C3" s="116"/>
      <c r="D3" s="116"/>
      <c r="E3" s="116"/>
      <c r="F3" s="116"/>
      <c r="G3" s="117"/>
    </row>
    <row r="4" spans="1:7" x14ac:dyDescent="0.25">
      <c r="A4" s="115" t="s">
        <v>407</v>
      </c>
      <c r="B4" s="116"/>
      <c r="C4" s="116"/>
      <c r="D4" s="116"/>
      <c r="E4" s="116"/>
      <c r="F4" s="116"/>
      <c r="G4" s="117"/>
    </row>
    <row r="5" spans="1:7"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x14ac:dyDescent="0.25">
      <c r="A7" s="168" t="s">
        <v>408</v>
      </c>
      <c r="B7" s="171" t="s">
        <v>285</v>
      </c>
      <c r="C7" s="171"/>
      <c r="D7" s="171"/>
      <c r="E7" s="171"/>
      <c r="F7" s="171"/>
      <c r="G7" s="171" t="s">
        <v>286</v>
      </c>
    </row>
    <row r="8" spans="1:7" ht="30" x14ac:dyDescent="0.25">
      <c r="A8" s="169"/>
      <c r="B8" s="7" t="s">
        <v>287</v>
      </c>
      <c r="C8" s="34" t="s">
        <v>375</v>
      </c>
      <c r="D8" s="34" t="s">
        <v>218</v>
      </c>
      <c r="E8" s="34" t="s">
        <v>175</v>
      </c>
      <c r="F8" s="34" t="s">
        <v>192</v>
      </c>
      <c r="G8" s="181"/>
    </row>
    <row r="9" spans="1:7" ht="15.75" customHeight="1" x14ac:dyDescent="0.25">
      <c r="A9" s="27" t="s">
        <v>409</v>
      </c>
      <c r="B9" s="121">
        <f>SUM(B10,B11,B12,B15,B16,B19)</f>
        <v>174636188.84000009</v>
      </c>
      <c r="C9" s="121">
        <f t="shared" ref="C9:G9" si="0">SUM(C10,C11,C12,C15,C16,C19)</f>
        <v>10409536.790000001</v>
      </c>
      <c r="D9" s="121">
        <f t="shared" si="0"/>
        <v>185045725.63000008</v>
      </c>
      <c r="E9" s="121">
        <f t="shared" si="0"/>
        <v>79639148.370000035</v>
      </c>
      <c r="F9" s="121">
        <f t="shared" si="0"/>
        <v>77516470.210000023</v>
      </c>
      <c r="G9" s="121">
        <f t="shared" si="0"/>
        <v>105406577.26000005</v>
      </c>
    </row>
    <row r="10" spans="1:7" x14ac:dyDescent="0.25">
      <c r="A10" s="59" t="s">
        <v>521</v>
      </c>
      <c r="B10" s="75">
        <v>174636188.84000009</v>
      </c>
      <c r="C10" s="75">
        <v>10409536.790000001</v>
      </c>
      <c r="D10" s="75">
        <v>185045725.63000008</v>
      </c>
      <c r="E10" s="75">
        <v>79639148.370000035</v>
      </c>
      <c r="F10" s="75">
        <v>77516470.210000023</v>
      </c>
      <c r="G10" s="76">
        <f>D10-E10</f>
        <v>105406577.26000005</v>
      </c>
    </row>
    <row r="11" spans="1:7" ht="15.75" customHeight="1" x14ac:dyDescent="0.25">
      <c r="A11" s="59" t="s">
        <v>410</v>
      </c>
      <c r="B11" s="77">
        <v>0</v>
      </c>
      <c r="C11" s="77">
        <v>0</v>
      </c>
      <c r="D11" s="77">
        <v>0</v>
      </c>
      <c r="E11" s="77">
        <v>0</v>
      </c>
      <c r="F11" s="77">
        <v>0</v>
      </c>
      <c r="G11" s="76">
        <f t="shared" ref="G11:G19" si="1">D11-E11</f>
        <v>0</v>
      </c>
    </row>
    <row r="12" spans="1:7" x14ac:dyDescent="0.25">
      <c r="A12" s="59" t="s">
        <v>411</v>
      </c>
      <c r="B12" s="77">
        <f>B13+B14</f>
        <v>0</v>
      </c>
      <c r="C12" s="77">
        <f t="shared" ref="C12:G12" si="2">C13+C14</f>
        <v>0</v>
      </c>
      <c r="D12" s="77">
        <f t="shared" si="2"/>
        <v>0</v>
      </c>
      <c r="E12" s="77">
        <f t="shared" si="2"/>
        <v>0</v>
      </c>
      <c r="F12" s="77">
        <f t="shared" si="2"/>
        <v>0</v>
      </c>
      <c r="G12" s="77">
        <f t="shared" si="2"/>
        <v>0</v>
      </c>
    </row>
    <row r="13" spans="1:7" x14ac:dyDescent="0.25">
      <c r="A13" s="78" t="s">
        <v>412</v>
      </c>
      <c r="B13" s="77">
        <v>0</v>
      </c>
      <c r="C13" s="77">
        <v>0</v>
      </c>
      <c r="D13" s="77">
        <v>0</v>
      </c>
      <c r="E13" s="77">
        <v>0</v>
      </c>
      <c r="F13" s="77">
        <v>0</v>
      </c>
      <c r="G13" s="76">
        <f t="shared" si="1"/>
        <v>0</v>
      </c>
    </row>
    <row r="14" spans="1:7" x14ac:dyDescent="0.25">
      <c r="A14" s="78" t="s">
        <v>413</v>
      </c>
      <c r="B14" s="77">
        <v>0</v>
      </c>
      <c r="C14" s="77">
        <v>0</v>
      </c>
      <c r="D14" s="77">
        <v>0</v>
      </c>
      <c r="E14" s="77">
        <v>0</v>
      </c>
      <c r="F14" s="77">
        <v>0</v>
      </c>
      <c r="G14" s="76">
        <f t="shared" si="1"/>
        <v>0</v>
      </c>
    </row>
    <row r="15" spans="1:7" x14ac:dyDescent="0.25">
      <c r="A15" s="59" t="s">
        <v>414</v>
      </c>
      <c r="B15" s="77">
        <v>0</v>
      </c>
      <c r="C15" s="77">
        <v>0</v>
      </c>
      <c r="D15" s="77">
        <v>0</v>
      </c>
      <c r="E15" s="77">
        <v>0</v>
      </c>
      <c r="F15" s="77">
        <v>0</v>
      </c>
      <c r="G15" s="76">
        <f t="shared" si="1"/>
        <v>0</v>
      </c>
    </row>
    <row r="16" spans="1:7" ht="30" x14ac:dyDescent="0.25">
      <c r="A16" s="60" t="s">
        <v>415</v>
      </c>
      <c r="B16" s="77">
        <f>B17+B18</f>
        <v>0</v>
      </c>
      <c r="C16" s="77">
        <f t="shared" ref="C16:G16" si="3">C17+C18</f>
        <v>0</v>
      </c>
      <c r="D16" s="77">
        <f t="shared" si="3"/>
        <v>0</v>
      </c>
      <c r="E16" s="77">
        <f t="shared" si="3"/>
        <v>0</v>
      </c>
      <c r="F16" s="77">
        <f t="shared" si="3"/>
        <v>0</v>
      </c>
      <c r="G16" s="77">
        <f t="shared" si="3"/>
        <v>0</v>
      </c>
    </row>
    <row r="17" spans="1:7" x14ac:dyDescent="0.25">
      <c r="A17" s="78" t="s">
        <v>416</v>
      </c>
      <c r="B17" s="77">
        <v>0</v>
      </c>
      <c r="C17" s="77">
        <v>0</v>
      </c>
      <c r="D17" s="77">
        <v>0</v>
      </c>
      <c r="E17" s="77">
        <v>0</v>
      </c>
      <c r="F17" s="77">
        <v>0</v>
      </c>
      <c r="G17" s="76">
        <f t="shared" si="1"/>
        <v>0</v>
      </c>
    </row>
    <row r="18" spans="1:7" x14ac:dyDescent="0.25">
      <c r="A18" s="78" t="s">
        <v>417</v>
      </c>
      <c r="B18" s="77">
        <v>0</v>
      </c>
      <c r="C18" s="77">
        <v>0</v>
      </c>
      <c r="D18" s="77">
        <v>0</v>
      </c>
      <c r="E18" s="77">
        <v>0</v>
      </c>
      <c r="F18" s="77">
        <v>0</v>
      </c>
      <c r="G18" s="76">
        <f t="shared" si="1"/>
        <v>0</v>
      </c>
    </row>
    <row r="19" spans="1:7" x14ac:dyDescent="0.25">
      <c r="A19" s="59" t="s">
        <v>418</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522</v>
      </c>
      <c r="B21" s="121">
        <f>SUM(B22,B23,B24,B27,B28,B31)</f>
        <v>8666966.9299999997</v>
      </c>
      <c r="C21" s="121">
        <f>SUM(C22,C23,C24,C27,C28,C31)</f>
        <v>1963753.9</v>
      </c>
      <c r="D21" s="37">
        <f t="shared" ref="D21:F21" si="4">SUM(D22,D23,D24,D27,D28,D31)</f>
        <v>10630720.83</v>
      </c>
      <c r="E21" s="37">
        <f t="shared" si="4"/>
        <v>4310760.43</v>
      </c>
      <c r="F21" s="37">
        <f t="shared" si="4"/>
        <v>4296138.7300000004</v>
      </c>
      <c r="G21" s="37">
        <f>SUM(G22,G23,G24,G27,G28,G31)</f>
        <v>6319960.4000000004</v>
      </c>
    </row>
    <row r="22" spans="1:7" x14ac:dyDescent="0.25">
      <c r="A22" s="59" t="s">
        <v>521</v>
      </c>
      <c r="B22" s="75">
        <v>8666966.9299999997</v>
      </c>
      <c r="C22" s="75">
        <v>1963753.9</v>
      </c>
      <c r="D22" s="75">
        <v>10630720.83</v>
      </c>
      <c r="E22" s="75">
        <v>4310760.43</v>
      </c>
      <c r="F22" s="75">
        <v>4296138.7300000004</v>
      </c>
      <c r="G22" s="76">
        <f t="shared" ref="G22:G31" si="5">D22-E22</f>
        <v>6319960.4000000004</v>
      </c>
    </row>
    <row r="23" spans="1:7" x14ac:dyDescent="0.25">
      <c r="A23" s="59" t="s">
        <v>410</v>
      </c>
      <c r="B23" s="77">
        <v>0</v>
      </c>
      <c r="C23" s="77">
        <v>0</v>
      </c>
      <c r="D23" s="77">
        <v>0</v>
      </c>
      <c r="E23" s="77">
        <v>0</v>
      </c>
      <c r="F23" s="77">
        <v>0</v>
      </c>
      <c r="G23" s="76">
        <f t="shared" si="5"/>
        <v>0</v>
      </c>
    </row>
    <row r="24" spans="1:7" x14ac:dyDescent="0.25">
      <c r="A24" s="59" t="s">
        <v>411</v>
      </c>
      <c r="B24" s="77">
        <f t="shared" ref="B24:G24" si="6">B25+B26</f>
        <v>0</v>
      </c>
      <c r="C24" s="77">
        <f t="shared" si="6"/>
        <v>0</v>
      </c>
      <c r="D24" s="77">
        <f t="shared" si="6"/>
        <v>0</v>
      </c>
      <c r="E24" s="77">
        <f t="shared" si="6"/>
        <v>0</v>
      </c>
      <c r="F24" s="77">
        <f t="shared" si="6"/>
        <v>0</v>
      </c>
      <c r="G24" s="76">
        <f t="shared" si="6"/>
        <v>0</v>
      </c>
    </row>
    <row r="25" spans="1:7" x14ac:dyDescent="0.25">
      <c r="A25" s="78" t="s">
        <v>412</v>
      </c>
      <c r="B25" s="77">
        <v>0</v>
      </c>
      <c r="C25" s="77">
        <v>0</v>
      </c>
      <c r="D25" s="77">
        <v>0</v>
      </c>
      <c r="E25" s="77">
        <v>0</v>
      </c>
      <c r="F25" s="77">
        <v>0</v>
      </c>
      <c r="G25" s="76">
        <f t="shared" si="5"/>
        <v>0</v>
      </c>
    </row>
    <row r="26" spans="1:7" x14ac:dyDescent="0.25">
      <c r="A26" s="78" t="s">
        <v>413</v>
      </c>
      <c r="B26" s="77">
        <v>0</v>
      </c>
      <c r="C26" s="77">
        <v>0</v>
      </c>
      <c r="D26" s="77">
        <v>0</v>
      </c>
      <c r="E26" s="77">
        <v>0</v>
      </c>
      <c r="F26" s="77">
        <v>0</v>
      </c>
      <c r="G26" s="76">
        <f t="shared" si="5"/>
        <v>0</v>
      </c>
    </row>
    <row r="27" spans="1:7" x14ac:dyDescent="0.25">
      <c r="A27" s="59" t="s">
        <v>414</v>
      </c>
      <c r="B27" s="77">
        <v>0</v>
      </c>
      <c r="C27" s="77">
        <v>0</v>
      </c>
      <c r="D27" s="77">
        <v>0</v>
      </c>
      <c r="E27" s="77">
        <v>0</v>
      </c>
      <c r="F27" s="77">
        <v>0</v>
      </c>
      <c r="G27" s="76">
        <f t="shared" si="5"/>
        <v>0</v>
      </c>
    </row>
    <row r="28" spans="1:7" ht="30" x14ac:dyDescent="0.25">
      <c r="A28" s="60" t="s">
        <v>415</v>
      </c>
      <c r="B28" s="77">
        <f t="shared" ref="B28:G28" si="7">B29+B30</f>
        <v>0</v>
      </c>
      <c r="C28" s="77">
        <f t="shared" si="7"/>
        <v>0</v>
      </c>
      <c r="D28" s="77">
        <f t="shared" si="7"/>
        <v>0</v>
      </c>
      <c r="E28" s="77">
        <f t="shared" si="7"/>
        <v>0</v>
      </c>
      <c r="F28" s="77">
        <f t="shared" si="7"/>
        <v>0</v>
      </c>
      <c r="G28" s="76">
        <f t="shared" si="7"/>
        <v>0</v>
      </c>
    </row>
    <row r="29" spans="1:7" x14ac:dyDescent="0.25">
      <c r="A29" s="78" t="s">
        <v>416</v>
      </c>
      <c r="B29" s="77">
        <v>0</v>
      </c>
      <c r="C29" s="77">
        <v>0</v>
      </c>
      <c r="D29" s="77">
        <v>0</v>
      </c>
      <c r="E29" s="77">
        <v>0</v>
      </c>
      <c r="F29" s="77">
        <v>0</v>
      </c>
      <c r="G29" s="76">
        <f t="shared" si="5"/>
        <v>0</v>
      </c>
    </row>
    <row r="30" spans="1:7" x14ac:dyDescent="0.25">
      <c r="A30" s="78" t="s">
        <v>417</v>
      </c>
      <c r="B30" s="77">
        <v>0</v>
      </c>
      <c r="C30" s="77">
        <v>0</v>
      </c>
      <c r="D30" s="77">
        <v>0</v>
      </c>
      <c r="E30" s="77">
        <v>0</v>
      </c>
      <c r="F30" s="77">
        <v>0</v>
      </c>
      <c r="G30" s="76">
        <f t="shared" si="5"/>
        <v>0</v>
      </c>
    </row>
    <row r="31" spans="1:7" x14ac:dyDescent="0.25">
      <c r="A31" s="59" t="s">
        <v>418</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523</v>
      </c>
      <c r="B33" s="37">
        <f>B21+B9</f>
        <v>183303155.7700001</v>
      </c>
      <c r="C33" s="37">
        <f t="shared" ref="C33:G33" si="8">C21+C9</f>
        <v>12373290.690000001</v>
      </c>
      <c r="D33" s="37">
        <f t="shared" si="8"/>
        <v>195676446.4600001</v>
      </c>
      <c r="E33" s="37">
        <f t="shared" si="8"/>
        <v>83949908.800000042</v>
      </c>
      <c r="F33" s="37">
        <f t="shared" si="8"/>
        <v>81812608.940000027</v>
      </c>
      <c r="G33" s="37">
        <f t="shared" si="8"/>
        <v>111726537.66000006</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9 B34:G34 B12:F12 G11 G10 B16:F16 B20:F20 B24:F24 B28:F28 B32:F33 D21:F21"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Tes-memo</cp:lastModifiedBy>
  <cp:lastPrinted>2024-07-25T19:19:13Z</cp:lastPrinted>
  <dcterms:created xsi:type="dcterms:W3CDTF">2023-03-16T22:14:51Z</dcterms:created>
  <dcterms:modified xsi:type="dcterms:W3CDTF">2024-08-05T17:32:04Z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